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225" windowHeight="4665" tabRatio="599" firstSheet="2" activeTab="2"/>
  </bookViews>
  <sheets>
    <sheet name="87" sheetId="1" r:id="rId1"/>
    <sheet name="88" sheetId="2" r:id="rId2"/>
    <sheet name="92" sheetId="3" r:id="rId3"/>
  </sheets>
  <definedNames>
    <definedName name="_xlnm.Print_Area" localSheetId="0">'87'!$A$3:$Q$97</definedName>
    <definedName name="_xlnm.Print_Area" localSheetId="1">'88'!$A$3:$Q$97</definedName>
    <definedName name="_xlnm.Print_Area" localSheetId="2">'92'!$A$1:$Q$61</definedName>
    <definedName name="_xlnm.Print_Titles" localSheetId="2">'92'!$6:$9</definedName>
  </definedNames>
  <calcPr fullCalcOnLoad="1"/>
</workbook>
</file>

<file path=xl/sharedStrings.xml><?xml version="1.0" encoding="utf-8"?>
<sst xmlns="http://schemas.openxmlformats.org/spreadsheetml/2006/main" count="478" uniqueCount="125">
  <si>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售價與成本：製造業</t>
    </r>
  </si>
  <si>
    <r>
      <t xml:space="preserve">      </t>
    </r>
    <r>
      <rPr>
        <sz val="11"/>
        <rFont val="新細明體"/>
        <family val="1"/>
      </rPr>
      <t>售價與成本：製造業</t>
    </r>
  </si>
  <si>
    <r>
      <t xml:space="preserve">   </t>
    </r>
    <r>
      <rPr>
        <sz val="11"/>
        <rFont val="新細明體"/>
        <family val="1"/>
      </rPr>
      <t>丁</t>
    </r>
  </si>
  <si>
    <t xml:space="preserve">     丁一、(一)製  造  業  主  要  產  品  單  位    </t>
  </si>
  <si>
    <t xml:space="preserve">售  價  與  成  本  綜  計  表  </t>
  </si>
  <si>
    <t xml:space="preserve">   貨幣單位:新臺幣元</t>
  </si>
  <si>
    <t>上 年 度 決  算  數</t>
  </si>
  <si>
    <t>本 年 度 決 算 數</t>
  </si>
  <si>
    <t xml:space="preserve"> 本 年 度 預 算 數</t>
  </si>
  <si>
    <t>本年度決算售價及成本與預算售價及成本比較增減</t>
  </si>
  <si>
    <t>機       關      名      稱</t>
  </si>
  <si>
    <t xml:space="preserve">產  品  名  稱  </t>
  </si>
  <si>
    <t>單位</t>
  </si>
  <si>
    <t>單    位    售    價</t>
  </si>
  <si>
    <t>單    位    成    本</t>
  </si>
  <si>
    <t>單 位 售 價</t>
  </si>
  <si>
    <t>單 位 成 本</t>
  </si>
  <si>
    <t>金額</t>
  </si>
  <si>
    <t xml:space="preserve"> ％</t>
  </si>
  <si>
    <t>％</t>
  </si>
  <si>
    <t>臺灣糖業股份有限公司</t>
  </si>
  <si>
    <t>砂糖</t>
  </si>
  <si>
    <t>公    噸</t>
  </si>
  <si>
    <t>豬隻</t>
  </si>
  <si>
    <t xml:space="preserve"> </t>
  </si>
  <si>
    <t>晒        鹽</t>
  </si>
  <si>
    <t>洗  滌  鹽</t>
  </si>
  <si>
    <t>高級精鹽</t>
  </si>
  <si>
    <t>普通精鹽</t>
  </si>
  <si>
    <t>臺灣肥料股份有限公司</t>
  </si>
  <si>
    <t>過磷酸鈣</t>
  </si>
  <si>
    <t>尿        素</t>
  </si>
  <si>
    <t>硫  酸  銨</t>
  </si>
  <si>
    <t>複合肥料</t>
  </si>
  <si>
    <t>三聚氰胺</t>
  </si>
  <si>
    <t>臺灣機械股份有限公司</t>
  </si>
  <si>
    <t>機械製品</t>
  </si>
  <si>
    <t>中國造船股份有限公司</t>
  </si>
  <si>
    <t>造       船</t>
  </si>
  <si>
    <t>載    噸</t>
  </si>
  <si>
    <t>造       艦</t>
  </si>
  <si>
    <t>排 水 噸</t>
  </si>
  <si>
    <t>中國石油股份有限公司</t>
  </si>
  <si>
    <t>成品天然氣</t>
  </si>
  <si>
    <t>千立方公尺</t>
  </si>
  <si>
    <t>液化石油氣</t>
  </si>
  <si>
    <t>汽油</t>
  </si>
  <si>
    <t>公    秉</t>
  </si>
  <si>
    <t>柴油</t>
  </si>
  <si>
    <t>燃料油</t>
  </si>
  <si>
    <t>　製造業</t>
  </si>
  <si>
    <r>
      <t xml:space="preserve">                </t>
    </r>
    <r>
      <rPr>
        <sz val="11"/>
        <rFont val="新細明體"/>
        <family val="1"/>
      </rPr>
      <t>製造業</t>
    </r>
  </si>
  <si>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</t>
    </r>
  </si>
  <si>
    <r>
      <t xml:space="preserve">         </t>
    </r>
    <r>
      <rPr>
        <sz val="11"/>
        <rFont val="新細明體"/>
        <family val="1"/>
      </rPr>
      <t>售價與成本：</t>
    </r>
  </si>
  <si>
    <r>
      <t>　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</si>
  <si>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r>
      <t xml:space="preserve">     </t>
    </r>
    <r>
      <rPr>
        <sz val="11"/>
        <rFont val="新細明體"/>
        <family val="1"/>
      </rPr>
      <t>　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</si>
  <si>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t>(續)</t>
  </si>
  <si>
    <t xml:space="preserve">       </t>
  </si>
  <si>
    <t>漢翔航空工業股份有限公司</t>
  </si>
  <si>
    <t>經國號戰機</t>
  </si>
  <si>
    <t>架</t>
  </si>
  <si>
    <t>衛生署麻醉藥品經理處</t>
  </si>
  <si>
    <r>
      <t>磷酸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可待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因錠</t>
    </r>
    <r>
      <rPr>
        <sz val="10"/>
        <rFont val="Times New Roman"/>
        <family val="1"/>
      </rPr>
      <t xml:space="preserve"> 30</t>
    </r>
    <r>
      <rPr>
        <sz val="10"/>
        <rFont val="新細明體"/>
        <family val="1"/>
      </rPr>
      <t>公絲</t>
    </r>
  </si>
  <si>
    <t xml:space="preserve">      粒</t>
  </si>
  <si>
    <r>
      <t>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液</t>
    </r>
  </si>
  <si>
    <t>支</t>
  </si>
  <si>
    <r>
      <t>50</t>
    </r>
    <r>
      <rPr>
        <sz val="10"/>
        <rFont val="新細明體"/>
        <family val="1"/>
      </rPr>
      <t>公絲</t>
    </r>
  </si>
  <si>
    <t xml:space="preserve">    丁一、(二)電    業    產    品   單   位   售</t>
  </si>
  <si>
    <t xml:space="preserve">  價  與  成  本  綜  計  表  </t>
  </si>
  <si>
    <t>台灣電力股份有限公司</t>
  </si>
  <si>
    <t>電力</t>
  </si>
  <si>
    <t>度</t>
  </si>
  <si>
    <t xml:space="preserve"> </t>
  </si>
  <si>
    <t>石油化學品</t>
  </si>
  <si>
    <t>航空燃油（含煤油）</t>
  </si>
  <si>
    <t>公    噸</t>
  </si>
  <si>
    <t>臺鹽實業股份有限公司</t>
  </si>
  <si>
    <t>臺鹽實業股份有限公司</t>
  </si>
  <si>
    <t>航空燃油（含煤油）</t>
  </si>
  <si>
    <t>石油化學品</t>
  </si>
  <si>
    <t>單   位   售    價</t>
  </si>
  <si>
    <t>單   位   成   本</t>
  </si>
  <si>
    <t>箱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</si>
  <si>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</si>
  <si>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</si>
  <si>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售  價  與  成  本  綜  計  表  （續）</t>
  </si>
  <si>
    <t>唐榮鐵工廠股份有限公司</t>
  </si>
  <si>
    <t>臺灣省自來水股份有限公司</t>
  </si>
  <si>
    <t>自來水</t>
  </si>
  <si>
    <t>立方公尺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</si>
  <si>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</si>
  <si>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</si>
  <si>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</si>
  <si>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</si>
  <si>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</si>
  <si>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</si>
  <si>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</si>
  <si>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</si>
  <si>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箱</t>
  </si>
  <si>
    <t>長壽牌菸</t>
  </si>
  <si>
    <t>寶島牌菸</t>
  </si>
  <si>
    <t>公    石</t>
  </si>
  <si>
    <t>啤酒</t>
  </si>
  <si>
    <t>米酒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</si>
  <si>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</si>
  <si>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本 年 度 決 算 數</t>
  </si>
  <si>
    <t xml:space="preserve"> 本 年 度 預 算 數</t>
  </si>
  <si>
    <t>貨幣單位:新臺幣元</t>
  </si>
  <si>
    <t>機械製品</t>
  </si>
  <si>
    <t>新樂園菸</t>
  </si>
  <si>
    <t>料理酒</t>
  </si>
  <si>
    <t>上  年  度  決  算  數</t>
  </si>
  <si>
    <t>臺灣菸酒股份有限公司</t>
  </si>
  <si>
    <t xml:space="preserve">     　　    丁一 、主  要  產  品  平  均  單  位    </t>
  </si>
  <si>
    <t>平均單位售價</t>
  </si>
  <si>
    <t>平均單位成本</t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</si>
  <si>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價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</si>
  <si>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成本</t>
    </r>
  </si>
  <si>
    <t>成品天然氣</t>
  </si>
  <si>
    <t>比較增減</t>
  </si>
  <si>
    <t>清酒</t>
  </si>
  <si>
    <t>汽油</t>
  </si>
  <si>
    <t>石油化學品</t>
  </si>
  <si>
    <t>航空燃油</t>
  </si>
  <si>
    <t>不鋼製品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</si>
</sst>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#,##0.000000"/>
    <numFmt numFmtId="189" formatCode="_(* #,##0.0_);_(* \(#,##0.0\);_(* &quot;-&quot;_);_(@_)"/>
    <numFmt numFmtId="190" formatCode="_(* #,##0.00_);_(* \(#,##0.00\);_(* &quot;-&quot;_);_(@_)"/>
    <numFmt numFmtId="191" formatCode="0.0%"/>
    <numFmt numFmtId="192" formatCode="0.00*100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"/>
    <numFmt numFmtId="199" formatCode="0.0"/>
    <numFmt numFmtId="200" formatCode="_(* #,##0_);_(* \(#,##0\);_(* &quot; &quot;_);_(@_)"/>
    <numFmt numFmtId="201" formatCode="#,##0.00_ "/>
    <numFmt numFmtId="202" formatCode="0.00_ "/>
    <numFmt numFmtId="203" formatCode="&quot;$&quot;#,##0.00"/>
    <numFmt numFmtId="204" formatCode="#,##0.00_);[Red]\(#,##0.00\)"/>
    <numFmt numFmtId="205" formatCode="0.0000000"/>
    <numFmt numFmtId="206" formatCode="0.000000"/>
    <numFmt numFmtId="207" formatCode="0.00000"/>
    <numFmt numFmtId="208" formatCode="0.0000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8"/>
      <name val="華康特粗明體"/>
      <family val="3"/>
    </font>
    <font>
      <sz val="10"/>
      <name val="華康粗圓體"/>
      <family val="3"/>
    </font>
    <font>
      <sz val="8"/>
      <name val="細明體"/>
      <family val="3"/>
    </font>
    <font>
      <sz val="12"/>
      <name val="華康特粗明體"/>
      <family val="3"/>
    </font>
    <font>
      <sz val="11"/>
      <name val="Times New Roman"/>
      <family val="1"/>
    </font>
    <font>
      <sz val="11"/>
      <name val="華康粗圓體"/>
      <family val="3"/>
    </font>
    <font>
      <sz val="11"/>
      <name val="細明體"/>
      <family val="3"/>
    </font>
    <font>
      <sz val="12"/>
      <name val="華康粗圓體"/>
      <family val="3"/>
    </font>
    <font>
      <b/>
      <sz val="10"/>
      <name val="華康粗圓體"/>
      <family val="1"/>
    </font>
    <font>
      <sz val="14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Comic Sans MS"/>
      <family val="4"/>
    </font>
    <font>
      <b/>
      <sz val="10"/>
      <name val="細明體"/>
      <family val="3"/>
    </font>
    <font>
      <b/>
      <sz val="12"/>
      <name val="細明體"/>
      <family val="3"/>
    </font>
    <font>
      <b/>
      <sz val="10"/>
      <name val="Times New Roman"/>
      <family val="1"/>
    </font>
    <font>
      <b/>
      <sz val="18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190" fontId="5" fillId="0" borderId="0" xfId="16" applyNumberFormat="1" applyFont="1" applyAlignment="1">
      <alignment/>
    </xf>
    <xf numFmtId="2" fontId="5" fillId="0" borderId="0" xfId="17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190" fontId="5" fillId="0" borderId="0" xfId="16" applyNumberFormat="1" applyFont="1" applyAlignment="1" quotePrefix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0" fillId="0" borderId="2" xfId="0" applyFont="1" applyBorder="1" applyAlignment="1">
      <alignment/>
    </xf>
    <xf numFmtId="190" fontId="5" fillId="0" borderId="0" xfId="16" applyNumberFormat="1" applyFont="1" applyAlignment="1">
      <alignment horizontal="left"/>
    </xf>
    <xf numFmtId="0" fontId="8" fillId="0" borderId="0" xfId="0" applyFont="1" applyAlignment="1" quotePrefix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4" fontId="5" fillId="0" borderId="0" xfId="16" applyNumberFormat="1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16" applyNumberFormat="1" applyFont="1" applyAlignment="1">
      <alignment/>
    </xf>
    <xf numFmtId="0" fontId="5" fillId="0" borderId="0" xfId="16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16" applyNumberFormat="1" applyFont="1" applyAlignment="1" quotePrefix="1">
      <alignment horizontal="right"/>
    </xf>
    <xf numFmtId="2" fontId="5" fillId="0" borderId="0" xfId="17" applyNumberFormat="1" applyFont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186" fontId="5" fillId="0" borderId="0" xfId="16" applyNumberFormat="1" applyFont="1" applyAlignment="1">
      <alignment/>
    </xf>
    <xf numFmtId="4" fontId="5" fillId="0" borderId="0" xfId="16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5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Continuous" vertical="top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Continuous" vertical="top"/>
    </xf>
    <xf numFmtId="0" fontId="4" fillId="0" borderId="6" xfId="0" applyFont="1" applyBorder="1" applyAlignment="1">
      <alignment horizontal="centerContinuous" vertical="top"/>
    </xf>
    <xf numFmtId="0" fontId="4" fillId="0" borderId="6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center"/>
    </xf>
    <xf numFmtId="0" fontId="4" fillId="0" borderId="7" xfId="0" applyFont="1" applyBorder="1" applyAlignment="1">
      <alignment horizontal="distributed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8" fillId="0" borderId="0" xfId="0" applyFont="1" applyAlignment="1" quotePrefix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Alignment="1" quotePrefix="1">
      <alignment horizontal="distributed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 quotePrefix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4" fontId="5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center"/>
    </xf>
    <xf numFmtId="2" fontId="5" fillId="0" borderId="0" xfId="17" applyFont="1" applyFill="1" applyAlignment="1">
      <alignment/>
    </xf>
    <xf numFmtId="4" fontId="5" fillId="0" borderId="0" xfId="16" applyNumberFormat="1" applyFont="1" applyFill="1" applyAlignment="1">
      <alignment/>
    </xf>
    <xf numFmtId="4" fontId="5" fillId="0" borderId="0" xfId="16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0" fontId="22" fillId="0" borderId="0" xfId="0" applyFont="1" applyAlignment="1">
      <alignment horizontal="distributed"/>
    </xf>
    <xf numFmtId="0" fontId="23" fillId="0" borderId="0" xfId="0" applyFont="1" applyAlignment="1" quotePrefix="1">
      <alignment horizontal="distributed"/>
    </xf>
    <xf numFmtId="0" fontId="23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01" fontId="0" fillId="0" borderId="0" xfId="0" applyNumberFormat="1" applyFont="1" applyAlignment="1">
      <alignment/>
    </xf>
    <xf numFmtId="201" fontId="5" fillId="0" borderId="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5" fillId="0" borderId="0" xfId="17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2" fontId="5" fillId="0" borderId="0" xfId="17" applyNumberFormat="1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201" fontId="5" fillId="0" borderId="0" xfId="0" applyNumberFormat="1" applyFont="1" applyAlignment="1" quotePrefix="1">
      <alignment/>
    </xf>
    <xf numFmtId="0" fontId="25" fillId="0" borderId="0" xfId="0" applyFont="1" applyAlignment="1" quotePrefix="1">
      <alignment horizontal="distributed"/>
    </xf>
    <xf numFmtId="0" fontId="25" fillId="0" borderId="0" xfId="0" applyFont="1" applyAlignment="1">
      <alignment horizontal="distributed"/>
    </xf>
    <xf numFmtId="20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201" fontId="5" fillId="0" borderId="0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83" fontId="0" fillId="0" borderId="0" xfId="15" applyFont="1" applyAlignment="1">
      <alignment/>
    </xf>
    <xf numFmtId="183" fontId="0" fillId="0" borderId="0" xfId="15" applyAlignment="1">
      <alignment/>
    </xf>
    <xf numFmtId="183" fontId="11" fillId="0" borderId="0" xfId="15" applyFont="1" applyAlignment="1">
      <alignment/>
    </xf>
    <xf numFmtId="183" fontId="5" fillId="0" borderId="0" xfId="15" applyFont="1" applyAlignment="1">
      <alignment/>
    </xf>
    <xf numFmtId="183" fontId="26" fillId="0" borderId="0" xfId="15" applyFont="1" applyAlignment="1" quotePrefix="1">
      <alignment horizontal="left" vertical="top"/>
    </xf>
    <xf numFmtId="183" fontId="26" fillId="0" borderId="0" xfId="15" applyFont="1" applyAlignment="1">
      <alignment vertical="top"/>
    </xf>
    <xf numFmtId="183" fontId="4" fillId="0" borderId="9" xfId="15" applyFont="1" applyBorder="1" applyAlignment="1">
      <alignment horizontal="center"/>
    </xf>
    <xf numFmtId="183" fontId="0" fillId="0" borderId="0" xfId="15" applyFont="1" applyBorder="1" applyAlignment="1">
      <alignment/>
    </xf>
    <xf numFmtId="183" fontId="5" fillId="0" borderId="0" xfId="15" applyFont="1" applyBorder="1" applyAlignment="1">
      <alignment/>
    </xf>
    <xf numFmtId="183" fontId="11" fillId="0" borderId="0" xfId="15" applyFont="1" applyBorder="1" applyAlignment="1">
      <alignment/>
    </xf>
    <xf numFmtId="208" fontId="5" fillId="0" borderId="0" xfId="16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83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3" fontId="5" fillId="0" borderId="0" xfId="15" applyFont="1" applyFill="1" applyAlignment="1">
      <alignment/>
    </xf>
    <xf numFmtId="183" fontId="4" fillId="0" borderId="10" xfId="15" applyFont="1" applyBorder="1" applyAlignment="1">
      <alignment horizontal="center"/>
    </xf>
    <xf numFmtId="0" fontId="8" fillId="0" borderId="0" xfId="0" applyFont="1" applyBorder="1" applyAlignment="1">
      <alignment/>
    </xf>
    <xf numFmtId="0" fontId="23" fillId="0" borderId="0" xfId="0" applyFont="1" applyBorder="1" applyAlignment="1" quotePrefix="1">
      <alignment horizontal="distributed"/>
    </xf>
    <xf numFmtId="183" fontId="14" fillId="0" borderId="0" xfId="15" applyFont="1" applyBorder="1" applyAlignment="1">
      <alignment/>
    </xf>
    <xf numFmtId="0" fontId="14" fillId="0" borderId="0" xfId="0" applyFont="1" applyBorder="1" applyAlignment="1">
      <alignment/>
    </xf>
    <xf numFmtId="201" fontId="5" fillId="0" borderId="2" xfId="0" applyNumberFormat="1" applyFont="1" applyBorder="1" applyAlignment="1">
      <alignment/>
    </xf>
    <xf numFmtId="0" fontId="23" fillId="0" borderId="2" xfId="0" applyFont="1" applyBorder="1" applyAlignment="1">
      <alignment horizontal="distributed"/>
    </xf>
    <xf numFmtId="0" fontId="6" fillId="0" borderId="2" xfId="0" applyFont="1" applyFill="1" applyBorder="1" applyAlignment="1" quotePrefix="1">
      <alignment horizontal="center"/>
    </xf>
    <xf numFmtId="183" fontId="5" fillId="0" borderId="2" xfId="15" applyFont="1" applyBorder="1" applyAlignment="1">
      <alignment/>
    </xf>
    <xf numFmtId="2" fontId="5" fillId="0" borderId="2" xfId="17" applyFont="1" applyBorder="1" applyAlignment="1">
      <alignment/>
    </xf>
    <xf numFmtId="0" fontId="26" fillId="0" borderId="2" xfId="0" applyFont="1" applyBorder="1" applyAlignment="1" quotePrefix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4" fillId="0" borderId="4" xfId="15" applyFont="1" applyBorder="1" applyAlignment="1">
      <alignment horizontal="center" vertical="center"/>
    </xf>
    <xf numFmtId="183" fontId="0" fillId="0" borderId="3" xfId="15" applyBorder="1" applyAlignment="1">
      <alignment vertical="center"/>
    </xf>
    <xf numFmtId="183" fontId="0" fillId="0" borderId="0" xfId="15" applyBorder="1" applyAlignment="1">
      <alignment vertical="center"/>
    </xf>
    <xf numFmtId="183" fontId="0" fillId="0" borderId="8" xfId="15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C7">
      <selection activeCell="J14" sqref="J14"/>
    </sheetView>
  </sheetViews>
  <sheetFormatPr defaultColWidth="9.00390625" defaultRowHeight="13.5" customHeight="1"/>
  <cols>
    <col min="1" max="1" width="13.25390625" style="2" customWidth="1"/>
    <col min="2" max="2" width="1.00390625" style="2" customWidth="1"/>
    <col min="3" max="3" width="13.125" style="2" customWidth="1"/>
    <col min="4" max="4" width="1.12109375" style="2" customWidth="1"/>
    <col min="5" max="5" width="29.875" style="17" customWidth="1"/>
    <col min="6" max="6" width="1.4921875" style="17" customWidth="1"/>
    <col min="7" max="7" width="16.25390625" style="17" customWidth="1"/>
    <col min="8" max="8" width="1.75390625" style="17" customWidth="1"/>
    <col min="9" max="9" width="12.625" style="2" customWidth="1"/>
    <col min="10" max="14" width="13.125" style="2" customWidth="1"/>
    <col min="15" max="15" width="7.625" style="2" customWidth="1"/>
    <col min="16" max="16" width="13.125" style="2" customWidth="1"/>
    <col min="17" max="17" width="7.625" style="2" customWidth="1"/>
    <col min="18" max="18" width="10.625" style="2" customWidth="1"/>
    <col min="19" max="16384" width="9.00390625" style="2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13</v>
      </c>
      <c r="O8" s="82"/>
      <c r="P8" s="80" t="s">
        <v>14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72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23060.36</v>
      </c>
      <c r="B13" s="12"/>
      <c r="C13" s="12">
        <v>35303.23</v>
      </c>
      <c r="D13" s="9"/>
      <c r="E13" s="30"/>
      <c r="F13" s="18"/>
      <c r="G13" s="33" t="s">
        <v>21</v>
      </c>
      <c r="H13" s="19"/>
      <c r="I13" s="35" t="s">
        <v>22</v>
      </c>
      <c r="J13" s="12">
        <v>23311.74</v>
      </c>
      <c r="K13" s="12">
        <v>37616.09</v>
      </c>
      <c r="L13" s="12">
        <v>22177.92</v>
      </c>
      <c r="M13" s="12">
        <v>41578.77</v>
      </c>
      <c r="N13" s="12">
        <f aca="true" t="shared" si="0" ref="N13:N29">J13-L13</f>
        <v>1133.8200000000033</v>
      </c>
      <c r="O13" s="14">
        <f>ABS(N13/L13*100)</f>
        <v>5.112382044844618</v>
      </c>
      <c r="P13" s="12">
        <f>K13-M13</f>
        <v>-3962.6800000000003</v>
      </c>
      <c r="Q13" s="14">
        <f>ABS(P13/M13*100)</f>
        <v>9.530536858112928</v>
      </c>
    </row>
    <row r="14" spans="1:17" ht="13.5" customHeight="1">
      <c r="A14" s="12">
        <v>47056.57</v>
      </c>
      <c r="B14" s="12"/>
      <c r="C14" s="12">
        <v>61970.99</v>
      </c>
      <c r="D14" s="9"/>
      <c r="E14" s="30"/>
      <c r="F14" s="18"/>
      <c r="G14" s="33" t="s">
        <v>23</v>
      </c>
      <c r="H14" s="19"/>
      <c r="I14" s="35" t="s">
        <v>22</v>
      </c>
      <c r="J14" s="12">
        <v>26278.07</v>
      </c>
      <c r="K14" s="12">
        <v>58982.29</v>
      </c>
      <c r="L14" s="12">
        <v>54000</v>
      </c>
      <c r="M14" s="12">
        <v>53232.41</v>
      </c>
      <c r="N14" s="12">
        <f t="shared" si="0"/>
        <v>-27721.93</v>
      </c>
      <c r="O14" s="14">
        <f aca="true" t="shared" si="1" ref="O14:O29">ABS(N14/L14*100)</f>
        <v>51.33690740740741</v>
      </c>
      <c r="P14" s="12">
        <f aca="true" t="shared" si="2" ref="P14:P29">K14-M14</f>
        <v>5749.879999999997</v>
      </c>
      <c r="Q14" s="14">
        <f aca="true" t="shared" si="3" ref="Q14:Q29">ABS(P14/M14*100)</f>
        <v>10.801464746758596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76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2281.24</v>
      </c>
      <c r="B18" s="12"/>
      <c r="C18" s="12">
        <v>5950.81</v>
      </c>
      <c r="D18" s="9"/>
      <c r="E18" s="30"/>
      <c r="F18" s="18"/>
      <c r="G18" s="32" t="s">
        <v>25</v>
      </c>
      <c r="H18" s="19"/>
      <c r="I18" s="35" t="s">
        <v>22</v>
      </c>
      <c r="J18" s="12">
        <v>2321.56</v>
      </c>
      <c r="K18" s="12">
        <v>27201.36</v>
      </c>
      <c r="L18" s="12">
        <v>2260.2</v>
      </c>
      <c r="M18" s="12">
        <v>2987.52</v>
      </c>
      <c r="N18" s="12">
        <f t="shared" si="0"/>
        <v>61.36000000000013</v>
      </c>
      <c r="O18" s="14">
        <f t="shared" si="1"/>
        <v>2.7148039996460547</v>
      </c>
      <c r="P18" s="12">
        <f t="shared" si="2"/>
        <v>24213.84</v>
      </c>
      <c r="Q18" s="14">
        <f t="shared" si="3"/>
        <v>810.4996786632391</v>
      </c>
    </row>
    <row r="19" spans="1:17" ht="13.5" customHeight="1">
      <c r="A19" s="12">
        <v>3197.82</v>
      </c>
      <c r="B19" s="12"/>
      <c r="C19" s="12">
        <v>3824.77</v>
      </c>
      <c r="D19" s="9"/>
      <c r="E19" s="30"/>
      <c r="F19" s="18"/>
      <c r="G19" s="33" t="s">
        <v>26</v>
      </c>
      <c r="H19" s="18"/>
      <c r="I19" s="35" t="s">
        <v>75</v>
      </c>
      <c r="J19" s="12">
        <v>3268.29</v>
      </c>
      <c r="K19" s="12">
        <v>5109.15</v>
      </c>
      <c r="L19" s="12">
        <v>3151.23</v>
      </c>
      <c r="M19" s="12">
        <v>3285.73</v>
      </c>
      <c r="N19" s="12">
        <f t="shared" si="0"/>
        <v>117.05999999999995</v>
      </c>
      <c r="O19" s="14">
        <f t="shared" si="1"/>
        <v>3.714739958682798</v>
      </c>
      <c r="P19" s="12">
        <f t="shared" si="2"/>
        <v>1823.4199999999996</v>
      </c>
      <c r="Q19" s="14">
        <f t="shared" si="3"/>
        <v>55.49512589287615</v>
      </c>
    </row>
    <row r="20" spans="1:17" ht="13.5" customHeight="1">
      <c r="A20" s="12">
        <v>11493.67</v>
      </c>
      <c r="B20" s="12"/>
      <c r="C20" s="12">
        <v>5078.05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11493.96</v>
      </c>
      <c r="K20" s="12">
        <v>4846.25</v>
      </c>
      <c r="L20" s="12">
        <v>11500</v>
      </c>
      <c r="M20" s="12">
        <v>5537.78</v>
      </c>
      <c r="N20" s="12">
        <f t="shared" si="0"/>
        <v>-6.040000000000873</v>
      </c>
      <c r="O20" s="14">
        <f t="shared" si="1"/>
        <v>0.05252173913044238</v>
      </c>
      <c r="P20" s="12">
        <f t="shared" si="2"/>
        <v>-691.5299999999997</v>
      </c>
      <c r="Q20" s="14">
        <f t="shared" si="3"/>
        <v>12.487494988966693</v>
      </c>
    </row>
    <row r="21" spans="1:17" ht="13.5" customHeight="1">
      <c r="A21" s="12">
        <v>8624.45</v>
      </c>
      <c r="B21" s="12"/>
      <c r="C21" s="12">
        <v>4603.42</v>
      </c>
      <c r="D21" s="9"/>
      <c r="E21" s="30"/>
      <c r="F21" s="18"/>
      <c r="G21" s="32" t="s">
        <v>28</v>
      </c>
      <c r="H21" s="19"/>
      <c r="I21" s="35" t="s">
        <v>22</v>
      </c>
      <c r="J21" s="12">
        <v>8628.08</v>
      </c>
      <c r="K21" s="12">
        <v>4513.69</v>
      </c>
      <c r="L21" s="12">
        <v>8671.89</v>
      </c>
      <c r="M21" s="12">
        <v>4907.84</v>
      </c>
      <c r="N21" s="12">
        <f t="shared" si="0"/>
        <v>-43.80999999999949</v>
      </c>
      <c r="O21" s="14">
        <f t="shared" si="1"/>
        <v>0.5051955225446759</v>
      </c>
      <c r="P21" s="12">
        <f t="shared" si="2"/>
        <v>-394.15000000000055</v>
      </c>
      <c r="Q21" s="14">
        <f t="shared" si="3"/>
        <v>8.031027906370227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117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2798.22</v>
      </c>
      <c r="B25" s="12"/>
      <c r="C25" s="12">
        <v>2621.94</v>
      </c>
      <c r="D25" s="9"/>
      <c r="E25" s="30"/>
      <c r="F25" s="18"/>
      <c r="G25" s="32" t="s">
        <v>30</v>
      </c>
      <c r="H25" s="19"/>
      <c r="I25" s="35" t="s">
        <v>22</v>
      </c>
      <c r="J25" s="12">
        <v>2802.22</v>
      </c>
      <c r="K25" s="12">
        <v>2804.74</v>
      </c>
      <c r="L25" s="12">
        <v>2809.23</v>
      </c>
      <c r="M25" s="12">
        <v>3196.15</v>
      </c>
      <c r="N25" s="12">
        <f t="shared" si="0"/>
        <v>-7.010000000000218</v>
      </c>
      <c r="O25" s="14">
        <f t="shared" si="1"/>
        <v>0.24953456997113865</v>
      </c>
      <c r="P25" s="12">
        <f t="shared" si="2"/>
        <v>-391.4100000000003</v>
      </c>
      <c r="Q25" s="14">
        <f t="shared" si="3"/>
        <v>12.246296325266345</v>
      </c>
    </row>
    <row r="26" spans="1:17" ht="13.5" customHeight="1">
      <c r="A26" s="12">
        <v>4936.38</v>
      </c>
      <c r="B26" s="12"/>
      <c r="C26" s="12">
        <v>4846.11</v>
      </c>
      <c r="D26" s="9"/>
      <c r="E26" s="30"/>
      <c r="F26" s="18"/>
      <c r="G26" s="32" t="s">
        <v>31</v>
      </c>
      <c r="H26" s="19"/>
      <c r="I26" s="35" t="s">
        <v>22</v>
      </c>
      <c r="J26" s="12">
        <v>4085.73</v>
      </c>
      <c r="K26" s="12">
        <v>5000.95</v>
      </c>
      <c r="L26" s="12">
        <v>4643.92</v>
      </c>
      <c r="M26" s="12">
        <v>4919.1</v>
      </c>
      <c r="N26" s="12">
        <f t="shared" si="0"/>
        <v>-558.19</v>
      </c>
      <c r="O26" s="14">
        <f t="shared" si="1"/>
        <v>12.019802236041965</v>
      </c>
      <c r="P26" s="12">
        <f t="shared" si="2"/>
        <v>81.84999999999945</v>
      </c>
      <c r="Q26" s="14">
        <f t="shared" si="3"/>
        <v>1.6639222622024243</v>
      </c>
    </row>
    <row r="27" spans="1:17" ht="13.5" customHeight="1">
      <c r="A27" s="12">
        <v>3568.69</v>
      </c>
      <c r="B27" s="12"/>
      <c r="C27" s="12">
        <v>3504.54</v>
      </c>
      <c r="D27" s="9"/>
      <c r="E27" s="30"/>
      <c r="F27" s="18"/>
      <c r="G27" s="32" t="s">
        <v>32</v>
      </c>
      <c r="H27" s="19"/>
      <c r="I27" s="35" t="s">
        <v>22</v>
      </c>
      <c r="J27" s="12">
        <v>3507.63</v>
      </c>
      <c r="K27" s="12">
        <v>3754.73</v>
      </c>
      <c r="L27" s="12">
        <v>3635</v>
      </c>
      <c r="M27" s="12">
        <v>4337.19</v>
      </c>
      <c r="N27" s="12">
        <f t="shared" si="0"/>
        <v>-127.36999999999989</v>
      </c>
      <c r="O27" s="14">
        <f t="shared" si="1"/>
        <v>3.503988995873449</v>
      </c>
      <c r="P27" s="12">
        <f t="shared" si="2"/>
        <v>-582.4599999999996</v>
      </c>
      <c r="Q27" s="14">
        <f t="shared" si="3"/>
        <v>13.429432420530334</v>
      </c>
    </row>
    <row r="28" spans="1:17" ht="13.5" customHeight="1">
      <c r="A28" s="12">
        <v>6536.17</v>
      </c>
      <c r="B28" s="12"/>
      <c r="C28" s="12">
        <v>5976.3</v>
      </c>
      <c r="D28" s="9"/>
      <c r="E28" s="30"/>
      <c r="F28" s="18"/>
      <c r="G28" s="32" t="s">
        <v>33</v>
      </c>
      <c r="H28" s="19"/>
      <c r="I28" s="35" t="s">
        <v>22</v>
      </c>
      <c r="J28" s="12">
        <v>6568.08</v>
      </c>
      <c r="K28" s="12">
        <v>6126.51</v>
      </c>
      <c r="L28" s="12">
        <v>6425.13</v>
      </c>
      <c r="M28" s="12">
        <v>6597.15</v>
      </c>
      <c r="N28" s="12">
        <f t="shared" si="0"/>
        <v>142.94999999999982</v>
      </c>
      <c r="O28" s="14">
        <f t="shared" si="1"/>
        <v>2.2248577071592295</v>
      </c>
      <c r="P28" s="12">
        <f t="shared" si="2"/>
        <v>-470.6399999999994</v>
      </c>
      <c r="Q28" s="14">
        <f t="shared" si="3"/>
        <v>7.13398967736067</v>
      </c>
    </row>
    <row r="29" spans="1:17" ht="13.5" customHeight="1">
      <c r="A29" s="12">
        <v>34289.46</v>
      </c>
      <c r="B29" s="12"/>
      <c r="C29" s="12">
        <v>30526.93</v>
      </c>
      <c r="D29" s="9"/>
      <c r="E29" s="30"/>
      <c r="F29" s="18"/>
      <c r="G29" s="32" t="s">
        <v>34</v>
      </c>
      <c r="H29" s="19"/>
      <c r="I29" s="35" t="s">
        <v>22</v>
      </c>
      <c r="J29" s="12">
        <v>39682.73</v>
      </c>
      <c r="K29" s="12">
        <v>32865.27</v>
      </c>
      <c r="L29" s="12">
        <v>28000</v>
      </c>
      <c r="M29" s="12">
        <v>31964.5</v>
      </c>
      <c r="N29" s="12">
        <f t="shared" si="0"/>
        <v>11682.730000000003</v>
      </c>
      <c r="O29" s="14">
        <f t="shared" si="1"/>
        <v>41.724035714285726</v>
      </c>
      <c r="P29" s="12">
        <f t="shared" si="2"/>
        <v>900.7699999999968</v>
      </c>
      <c r="Q29" s="14">
        <f t="shared" si="3"/>
        <v>2.818032504810014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229157.45</v>
      </c>
      <c r="B33" s="12"/>
      <c r="C33" s="12">
        <v>298879.18</v>
      </c>
      <c r="D33" s="9"/>
      <c r="E33" s="30"/>
      <c r="F33" s="18"/>
      <c r="G33" s="126" t="s">
        <v>36</v>
      </c>
      <c r="H33" s="18"/>
      <c r="I33" s="35" t="s">
        <v>22</v>
      </c>
      <c r="J33" s="12">
        <v>130208.76</v>
      </c>
      <c r="K33" s="128">
        <v>180365.85</v>
      </c>
      <c r="L33" s="12">
        <v>100356.14</v>
      </c>
      <c r="M33" s="128">
        <v>104044.92</v>
      </c>
      <c r="N33" s="12">
        <f>J33-L33</f>
        <v>29852.619999999995</v>
      </c>
      <c r="O33" s="14">
        <f>ABS(N33/L33*100)</f>
        <v>29.74668017323105</v>
      </c>
      <c r="P33" s="12">
        <f>K33-M33</f>
        <v>76320.93000000001</v>
      </c>
      <c r="Q33" s="14">
        <f>ABS(P33/M33*100)</f>
        <v>73.3538264049797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13499.59</v>
      </c>
      <c r="B37" s="12"/>
      <c r="C37" s="12">
        <v>13681.07</v>
      </c>
      <c r="D37" s="9"/>
      <c r="E37" s="30"/>
      <c r="F37" s="18"/>
      <c r="G37" s="127" t="s">
        <v>38</v>
      </c>
      <c r="H37" s="19"/>
      <c r="I37" s="35" t="s">
        <v>39</v>
      </c>
      <c r="J37" s="12">
        <v>26618.7</v>
      </c>
      <c r="K37" s="12">
        <v>25342.67</v>
      </c>
      <c r="L37" s="12">
        <v>23780.38</v>
      </c>
      <c r="M37" s="12">
        <v>23847.93</v>
      </c>
      <c r="N37" s="12">
        <f>J37-L37</f>
        <v>2838.3199999999997</v>
      </c>
      <c r="O37" s="14">
        <f>ABS(N37/L37*100)</f>
        <v>11.93555359502245</v>
      </c>
      <c r="P37" s="12">
        <f>K37-M37</f>
        <v>1494.739999999998</v>
      </c>
      <c r="Q37" s="14">
        <f>ABS(P37/M37*100)</f>
        <v>6.267797666296396</v>
      </c>
    </row>
    <row r="38" spans="1:17" ht="13.5" customHeight="1">
      <c r="A38" s="12">
        <v>1368625.5</v>
      </c>
      <c r="B38" s="12"/>
      <c r="C38" s="12">
        <v>1277603.12</v>
      </c>
      <c r="D38" s="9"/>
      <c r="E38" s="30"/>
      <c r="F38" s="18"/>
      <c r="G38" s="127" t="s">
        <v>40</v>
      </c>
      <c r="H38" s="19"/>
      <c r="I38" s="35" t="s">
        <v>41</v>
      </c>
      <c r="J38" s="12">
        <v>1296504.89</v>
      </c>
      <c r="K38" s="12">
        <v>1729731.06</v>
      </c>
      <c r="L38" s="12">
        <v>1104676.49</v>
      </c>
      <c r="M38" s="12">
        <v>1071159.26</v>
      </c>
      <c r="N38" s="12">
        <f>J38-L38</f>
        <v>191828.3999999999</v>
      </c>
      <c r="O38" s="14">
        <f>ABS(N38/L38*100)</f>
        <v>17.365120171969977</v>
      </c>
      <c r="P38" s="12">
        <f>K38-M38</f>
        <v>658571.8</v>
      </c>
      <c r="Q38" s="14">
        <f>ABS(P38/M38*100)</f>
        <v>61.48215532394315</v>
      </c>
    </row>
    <row r="39" spans="1:17" ht="13.5" customHeight="1">
      <c r="A39" s="12">
        <v>59070.69</v>
      </c>
      <c r="B39" s="12"/>
      <c r="C39" s="12">
        <v>65016.93</v>
      </c>
      <c r="D39" s="9"/>
      <c r="E39" s="30"/>
      <c r="F39" s="18"/>
      <c r="G39" s="126" t="s">
        <v>36</v>
      </c>
      <c r="H39" s="18"/>
      <c r="I39" s="35" t="s">
        <v>22</v>
      </c>
      <c r="J39" s="12">
        <v>32093.1</v>
      </c>
      <c r="K39" s="12">
        <v>30860.3</v>
      </c>
      <c r="L39" s="12">
        <v>109756.1</v>
      </c>
      <c r="M39" s="12">
        <v>101219.51</v>
      </c>
      <c r="N39" s="12">
        <f>J39-L39</f>
        <v>-77663</v>
      </c>
      <c r="O39" s="14">
        <f>ABS(N39/L39*100)</f>
        <v>70.7596206497862</v>
      </c>
      <c r="P39" s="12">
        <f>K39-M39</f>
        <v>-70359.20999999999</v>
      </c>
      <c r="Q39" s="14">
        <f>ABS(P39/M39*100)</f>
        <v>69.51151018217733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117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6326.2</v>
      </c>
      <c r="B43" s="39"/>
      <c r="C43" s="24">
        <v>5054.14</v>
      </c>
      <c r="D43" s="28"/>
      <c r="E43" s="30"/>
      <c r="F43" s="18"/>
      <c r="G43" s="127" t="s">
        <v>43</v>
      </c>
      <c r="H43" s="18"/>
      <c r="I43" s="58" t="s">
        <v>44</v>
      </c>
      <c r="J43" s="24">
        <v>6945.16</v>
      </c>
      <c r="K43" s="39">
        <v>4954.33</v>
      </c>
      <c r="L43" s="137">
        <v>6566.01</v>
      </c>
      <c r="M43" s="137">
        <v>5191.88</v>
      </c>
      <c r="N43" s="12">
        <f aca="true" t="shared" si="4" ref="N43:N48">J43-L43</f>
        <v>379.14999999999964</v>
      </c>
      <c r="O43" s="14">
        <f aca="true" t="shared" si="5" ref="O43:O48">ABS(N43/L43*100)</f>
        <v>5.774435311551454</v>
      </c>
      <c r="P43" s="12">
        <f aca="true" t="shared" si="6" ref="P43:P48">K43-M43</f>
        <v>-237.55000000000018</v>
      </c>
      <c r="Q43" s="14">
        <f aca="true" t="shared" si="7" ref="Q43:Q48">ABS(P43/M43*100)</f>
        <v>4.575413915575864</v>
      </c>
    </row>
    <row r="44" spans="1:17" ht="18" customHeight="1">
      <c r="A44" s="56">
        <v>10063.91</v>
      </c>
      <c r="B44" s="54"/>
      <c r="C44" s="56">
        <v>8343.07</v>
      </c>
      <c r="D44" s="28"/>
      <c r="E44" s="30"/>
      <c r="F44" s="18"/>
      <c r="G44" s="126" t="s">
        <v>45</v>
      </c>
      <c r="H44" s="19"/>
      <c r="I44" s="35" t="s">
        <v>22</v>
      </c>
      <c r="J44" s="56">
        <v>10790.52</v>
      </c>
      <c r="K44" s="39">
        <v>8874.96</v>
      </c>
      <c r="L44" s="137">
        <v>10766.34</v>
      </c>
      <c r="M44" s="138">
        <v>8236.69</v>
      </c>
      <c r="N44" s="12">
        <f t="shared" si="4"/>
        <v>24.18000000000029</v>
      </c>
      <c r="O44" s="14">
        <f t="shared" si="5"/>
        <v>0.22458885749475022</v>
      </c>
      <c r="P44" s="12">
        <f t="shared" si="6"/>
        <v>638.2699999999986</v>
      </c>
      <c r="Q44" s="14">
        <f t="shared" si="7"/>
        <v>7.749107954773077</v>
      </c>
    </row>
    <row r="45" spans="1:17" ht="18" customHeight="1">
      <c r="A45" s="56">
        <v>15060.62</v>
      </c>
      <c r="B45" s="39"/>
      <c r="C45" s="56">
        <v>7665.93</v>
      </c>
      <c r="D45" s="28"/>
      <c r="E45" s="30"/>
      <c r="F45" s="18"/>
      <c r="G45" s="126" t="s">
        <v>46</v>
      </c>
      <c r="H45" s="18"/>
      <c r="I45" s="35" t="s">
        <v>47</v>
      </c>
      <c r="J45" s="56">
        <v>15690.51</v>
      </c>
      <c r="K45" s="39">
        <v>7162.49</v>
      </c>
      <c r="L45" s="137">
        <v>15589.83</v>
      </c>
      <c r="M45" s="137">
        <v>7359.58</v>
      </c>
      <c r="N45" s="12">
        <f t="shared" si="4"/>
        <v>100.68000000000029</v>
      </c>
      <c r="O45" s="14">
        <f t="shared" si="5"/>
        <v>0.6458056309786591</v>
      </c>
      <c r="P45" s="12">
        <f t="shared" si="6"/>
        <v>-197.09000000000015</v>
      </c>
      <c r="Q45" s="14">
        <f t="shared" si="7"/>
        <v>2.678006081868804</v>
      </c>
    </row>
    <row r="46" spans="1:17" ht="18" customHeight="1">
      <c r="A46" s="12">
        <v>6511.3</v>
      </c>
      <c r="B46" s="55"/>
      <c r="C46" s="12">
        <v>6149.93</v>
      </c>
      <c r="E46" s="18"/>
      <c r="F46" s="21"/>
      <c r="G46" s="129" t="s">
        <v>74</v>
      </c>
      <c r="I46" s="35" t="s">
        <v>47</v>
      </c>
      <c r="J46" s="12">
        <v>6077.75</v>
      </c>
      <c r="K46" s="39">
        <v>5055.27</v>
      </c>
      <c r="L46" s="128">
        <v>6094.43</v>
      </c>
      <c r="M46" s="128">
        <v>4844.72</v>
      </c>
      <c r="N46" s="12">
        <f t="shared" si="4"/>
        <v>-16.68000000000029</v>
      </c>
      <c r="O46" s="14">
        <f t="shared" si="5"/>
        <v>0.27369253564320684</v>
      </c>
      <c r="P46" s="12">
        <f t="shared" si="6"/>
        <v>210.55000000000018</v>
      </c>
      <c r="Q46" s="14">
        <f t="shared" si="7"/>
        <v>4.3459683944583</v>
      </c>
    </row>
    <row r="47" spans="1:17" ht="18" customHeight="1">
      <c r="A47" s="12">
        <v>8657.75</v>
      </c>
      <c r="B47" s="55"/>
      <c r="C47" s="12">
        <v>5724.27</v>
      </c>
      <c r="E47"/>
      <c r="F47" s="21"/>
      <c r="G47" s="129" t="s">
        <v>48</v>
      </c>
      <c r="I47" s="35" t="s">
        <v>47</v>
      </c>
      <c r="J47" s="12">
        <v>8792.16</v>
      </c>
      <c r="K47" s="12">
        <v>5280.62</v>
      </c>
      <c r="L47" s="128">
        <v>9763.35</v>
      </c>
      <c r="M47" s="128">
        <v>5587.61</v>
      </c>
      <c r="N47" s="12">
        <f t="shared" si="4"/>
        <v>-971.1900000000005</v>
      </c>
      <c r="O47" s="14">
        <f t="shared" si="5"/>
        <v>9.947302923689108</v>
      </c>
      <c r="P47" s="12">
        <f t="shared" si="6"/>
        <v>-306.9899999999998</v>
      </c>
      <c r="Q47" s="14">
        <f t="shared" si="7"/>
        <v>5.49412002627241</v>
      </c>
    </row>
    <row r="48" spans="1:17" ht="18" customHeight="1">
      <c r="A48" s="12">
        <v>3927.56</v>
      </c>
      <c r="B48" s="55"/>
      <c r="C48" s="12">
        <v>3346.53</v>
      </c>
      <c r="E48" s="18"/>
      <c r="F48" s="21"/>
      <c r="G48" s="129" t="s">
        <v>49</v>
      </c>
      <c r="I48" s="35" t="s">
        <v>47</v>
      </c>
      <c r="J48" s="12">
        <v>4089.51</v>
      </c>
      <c r="K48" s="12">
        <v>2976.21</v>
      </c>
      <c r="L48" s="128">
        <v>4030.73</v>
      </c>
      <c r="M48" s="128">
        <v>3139.67</v>
      </c>
      <c r="N48" s="12">
        <f t="shared" si="4"/>
        <v>58.7800000000002</v>
      </c>
      <c r="O48" s="14">
        <f t="shared" si="5"/>
        <v>1.4582966360932188</v>
      </c>
      <c r="P48" s="12">
        <f t="shared" si="6"/>
        <v>-163.46000000000004</v>
      </c>
      <c r="Q48" s="14">
        <f t="shared" si="7"/>
        <v>5.2062796408539755</v>
      </c>
    </row>
    <row r="49" spans="1:17" ht="18" customHeight="1">
      <c r="A49" s="128">
        <v>10576.8</v>
      </c>
      <c r="B49" s="131"/>
      <c r="C49" s="128">
        <v>8651.61</v>
      </c>
      <c r="D49" s="132"/>
      <c r="E49" s="133"/>
      <c r="F49" s="133"/>
      <c r="G49" s="129" t="s">
        <v>73</v>
      </c>
      <c r="H49" s="134"/>
      <c r="I49" s="135" t="s">
        <v>22</v>
      </c>
      <c r="J49" s="128">
        <v>10805.01</v>
      </c>
      <c r="K49" s="128">
        <v>8375.03</v>
      </c>
      <c r="L49" s="128">
        <v>10504.36</v>
      </c>
      <c r="M49" s="128">
        <v>8964.28</v>
      </c>
      <c r="N49" s="128">
        <f>J49-L49</f>
        <v>300.64999999999964</v>
      </c>
      <c r="O49" s="136">
        <f>ABS(N49/L49*100)</f>
        <v>2.8621448617526397</v>
      </c>
      <c r="P49" s="128">
        <f>K49-M49</f>
        <v>-589.25</v>
      </c>
      <c r="Q49" s="136">
        <f>ABS(P49/M49*100)</f>
        <v>6.573310963066749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8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8" customFormat="1" ht="13.5" customHeight="1">
      <c r="A53" s="121" t="s">
        <v>52</v>
      </c>
      <c r="B53" s="100"/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P53" s="100"/>
      <c r="Q53" s="107" t="s">
        <v>2</v>
      </c>
    </row>
    <row r="54" spans="1:17" s="108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8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51"/>
      <c r="B60" s="98" t="s">
        <v>57</v>
      </c>
      <c r="C60" s="51"/>
      <c r="D60" s="51"/>
      <c r="E60" s="6"/>
      <c r="F60" s="6"/>
      <c r="G60" s="22"/>
      <c r="H60" s="22"/>
      <c r="I60" s="5"/>
      <c r="J60" s="51"/>
      <c r="K60" s="51"/>
      <c r="L60" s="51"/>
      <c r="M60" s="51"/>
      <c r="N60" s="22"/>
      <c r="O60" s="52"/>
      <c r="P60" s="22"/>
      <c r="Q60" s="5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3.5" customHeight="1">
      <c r="A61" s="51"/>
      <c r="B61" s="98"/>
      <c r="C61" s="51"/>
      <c r="D61" s="51"/>
      <c r="E61" s="119" t="s">
        <v>58</v>
      </c>
      <c r="F61" s="6"/>
      <c r="G61" s="22"/>
      <c r="H61" s="22"/>
      <c r="I61" s="5"/>
      <c r="J61" s="51"/>
      <c r="K61" s="51"/>
      <c r="L61" s="51"/>
      <c r="M61" s="12"/>
      <c r="N61" s="22"/>
      <c r="O61" s="52"/>
      <c r="P61" s="22"/>
      <c r="Q61" s="5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3.5" customHeight="1">
      <c r="A62" s="12">
        <v>625669195</v>
      </c>
      <c r="B62" s="98"/>
      <c r="C62" s="12">
        <v>609840587</v>
      </c>
      <c r="D62" s="51"/>
      <c r="E62" s="6"/>
      <c r="F62" s="6"/>
      <c r="G62" s="123" t="s">
        <v>59</v>
      </c>
      <c r="H62" s="22"/>
      <c r="I62" s="124" t="s">
        <v>60</v>
      </c>
      <c r="J62" s="12">
        <v>623715298</v>
      </c>
      <c r="K62" s="12">
        <v>608376053</v>
      </c>
      <c r="L62" s="12">
        <v>647344524</v>
      </c>
      <c r="M62" s="12">
        <v>605092173</v>
      </c>
      <c r="N62" s="12">
        <f>J62-L62</f>
        <v>-23629226</v>
      </c>
      <c r="O62" s="14">
        <f>ABS(N62/L62*100)</f>
        <v>3.6501777838472913</v>
      </c>
      <c r="P62" s="12">
        <f>K62-M62</f>
        <v>3283880</v>
      </c>
      <c r="Q62" s="14">
        <f>ABS(P62/M62*100)</f>
        <v>0.5427074000509341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3.5" customHeight="1">
      <c r="A63" s="51"/>
      <c r="B63" s="51"/>
      <c r="C63" s="51"/>
      <c r="D63" s="51"/>
      <c r="E63" s="6"/>
      <c r="F63" s="6"/>
      <c r="G63" s="22"/>
      <c r="H63" s="22"/>
      <c r="I63" s="5"/>
      <c r="J63" s="51"/>
      <c r="K63" s="51"/>
      <c r="L63" s="51"/>
      <c r="M63" s="51"/>
      <c r="N63" s="22"/>
      <c r="O63" s="52"/>
      <c r="P63" s="22"/>
      <c r="Q63" s="5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17" ht="18" customHeight="1">
      <c r="A64" s="12"/>
      <c r="C64" s="12"/>
      <c r="E64" s="118" t="s">
        <v>61</v>
      </c>
      <c r="G64" s="18"/>
      <c r="I64" s="57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57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2.37</v>
      </c>
      <c r="C66" s="12">
        <v>1.7</v>
      </c>
      <c r="G66" s="125" t="s">
        <v>62</v>
      </c>
      <c r="I66" s="59" t="s">
        <v>63</v>
      </c>
      <c r="J66" s="12">
        <v>2.55</v>
      </c>
      <c r="K66" s="12">
        <v>1.59</v>
      </c>
      <c r="L66" s="12">
        <v>2.37</v>
      </c>
      <c r="M66" s="12">
        <v>1.69</v>
      </c>
      <c r="N66" s="12">
        <f>J66-L66</f>
        <v>0.17999999999999972</v>
      </c>
      <c r="O66" s="14">
        <f>ABS(N66/L66*100)</f>
        <v>7.594936708860748</v>
      </c>
      <c r="P66" s="12">
        <f>K66-M66</f>
        <v>-0.09999999999999987</v>
      </c>
      <c r="Q66" s="14">
        <f>ABS(P66/M66*100)</f>
        <v>5.9171597633136015</v>
      </c>
    </row>
    <row r="67" spans="1:17" ht="18" customHeight="1">
      <c r="A67" s="12">
        <v>21.26</v>
      </c>
      <c r="B67" s="9"/>
      <c r="C67" s="12">
        <v>15.85</v>
      </c>
      <c r="G67" s="125" t="s">
        <v>64</v>
      </c>
      <c r="I67" s="35" t="s">
        <v>65</v>
      </c>
      <c r="J67" s="12">
        <v>24.58</v>
      </c>
      <c r="K67" s="12">
        <v>14.81</v>
      </c>
      <c r="L67" s="12">
        <v>21.3</v>
      </c>
      <c r="M67" s="12">
        <v>15.67</v>
      </c>
      <c r="N67" s="12">
        <f>J67-L67</f>
        <v>3.2799999999999976</v>
      </c>
      <c r="O67" s="14">
        <f>ABS(N67/L67*100)</f>
        <v>15.399061032863838</v>
      </c>
      <c r="P67" s="12">
        <f>K67-M67</f>
        <v>-0.8599999999999994</v>
      </c>
      <c r="Q67" s="14">
        <f>ABS(P67/M67*100)</f>
        <v>5.48819400127632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7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7"/>
      <c r="J78" s="12"/>
      <c r="K78" s="12"/>
      <c r="L78" s="12"/>
      <c r="M78" s="12"/>
    </row>
    <row r="79" spans="7:13" ht="13.5" customHeight="1">
      <c r="G79" s="18"/>
      <c r="I79" s="17"/>
      <c r="J79" s="12"/>
      <c r="K79" s="12"/>
      <c r="L79" s="12"/>
      <c r="M79" s="12"/>
    </row>
    <row r="80" spans="7:13" ht="13.5" customHeight="1">
      <c r="G80" s="18"/>
      <c r="I80" s="17"/>
      <c r="J80" s="12"/>
      <c r="K80" s="12"/>
      <c r="L80" s="12"/>
      <c r="M80" s="12"/>
    </row>
    <row r="81" spans="7:13" ht="13.5" customHeight="1">
      <c r="G81" s="18"/>
      <c r="I81" s="17"/>
      <c r="J81" s="12"/>
      <c r="K81" s="12"/>
      <c r="L81" s="12"/>
      <c r="M81" s="12"/>
    </row>
    <row r="82" spans="1:35" ht="30" customHeight="1" thickBot="1">
      <c r="A82" s="27"/>
      <c r="B82" s="27"/>
      <c r="C82" s="25" t="s">
        <v>67</v>
      </c>
      <c r="D82"/>
      <c r="E82"/>
      <c r="F82"/>
      <c r="G82" s="16"/>
      <c r="H82" s="16"/>
      <c r="I82" s="1"/>
      <c r="J82" s="40" t="s">
        <v>68</v>
      </c>
      <c r="K82" s="26"/>
      <c r="L82" s="26"/>
      <c r="M82" s="1"/>
      <c r="N82" s="3"/>
      <c r="O82" s="1"/>
      <c r="P82" s="110" t="s">
        <v>5</v>
      </c>
      <c r="Q82" s="6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2.1716</v>
      </c>
      <c r="B89" s="23"/>
      <c r="C89" s="53">
        <v>1.4726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2.1456</v>
      </c>
      <c r="K89" s="53">
        <v>1.4969</v>
      </c>
      <c r="L89" s="43">
        <v>2.1889</v>
      </c>
      <c r="M89" s="46">
        <v>1.5718</v>
      </c>
      <c r="N89" s="44">
        <f>J89-L89</f>
        <v>-0.043299999999999894</v>
      </c>
      <c r="O89" s="47">
        <f>ABS(N89/L89*100)</f>
        <v>1.9781625473982318</v>
      </c>
      <c r="P89" s="44">
        <f>K89-M89</f>
        <v>-0.07490000000000019</v>
      </c>
      <c r="Q89" s="47">
        <f>ABS(P89/M89)*100</f>
        <v>4.765237307545501</v>
      </c>
    </row>
    <row r="90" spans="9:17" ht="13.5" customHeight="1">
      <c r="I90" s="17"/>
      <c r="J90" s="44"/>
      <c r="K90" s="44"/>
      <c r="L90" s="44"/>
      <c r="M90" s="44"/>
      <c r="N90" s="45"/>
      <c r="O90" s="45"/>
      <c r="P90" s="45"/>
      <c r="Q90" s="45"/>
    </row>
    <row r="91" spans="9:13" ht="21" customHeight="1">
      <c r="I91" s="17"/>
      <c r="J91" s="12"/>
      <c r="K91" s="12"/>
      <c r="L91" s="12"/>
      <c r="M91" s="12"/>
    </row>
    <row r="92" spans="9:13" ht="21.75" customHeight="1">
      <c r="I92" s="17"/>
      <c r="J92" s="12"/>
      <c r="K92" s="12"/>
      <c r="L92" s="12"/>
      <c r="M92" s="12"/>
    </row>
    <row r="93" spans="9:13" ht="15.75" customHeight="1">
      <c r="I93" s="17"/>
      <c r="J93" s="12"/>
      <c r="K93" s="12"/>
      <c r="L93" s="12"/>
      <c r="M93" s="12"/>
    </row>
    <row r="94" spans="9:13" ht="19.5" customHeight="1">
      <c r="I94" s="17"/>
      <c r="J94" s="12"/>
      <c r="K94" s="12"/>
      <c r="L94" s="12"/>
      <c r="M94" s="12"/>
    </row>
    <row r="95" spans="9:13" ht="15.75" customHeight="1">
      <c r="I95" s="17"/>
      <c r="J95" s="12"/>
      <c r="K95" s="12"/>
      <c r="L95" s="12"/>
      <c r="M95" s="12"/>
    </row>
    <row r="96" spans="5:13" s="48" customFormat="1" ht="20.25" customHeight="1" thickBot="1">
      <c r="E96" s="7"/>
      <c r="F96" s="7"/>
      <c r="G96" s="7"/>
      <c r="H96" s="7"/>
      <c r="I96" s="7"/>
      <c r="J96" s="49"/>
      <c r="K96" s="49"/>
      <c r="L96" s="49"/>
      <c r="M96" s="49"/>
    </row>
    <row r="97" spans="9:13" ht="15.75" customHeight="1">
      <c r="I97" s="17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7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72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D1">
      <selection activeCell="A8" sqref="A8"/>
    </sheetView>
  </sheetViews>
  <sheetFormatPr defaultColWidth="9.00390625" defaultRowHeight="13.5" customHeight="1"/>
  <cols>
    <col min="1" max="1" width="13.25390625" style="139" customWidth="1"/>
    <col min="2" max="2" width="1.00390625" style="139" customWidth="1"/>
    <col min="3" max="3" width="13.125" style="139" customWidth="1"/>
    <col min="4" max="4" width="1.12109375" style="139" customWidth="1"/>
    <col min="5" max="5" width="29.875" style="16" customWidth="1"/>
    <col min="6" max="6" width="1.4921875" style="16" customWidth="1"/>
    <col min="7" max="7" width="16.25390625" style="16" customWidth="1"/>
    <col min="8" max="8" width="1.75390625" style="16" customWidth="1"/>
    <col min="9" max="9" width="12.625" style="139" customWidth="1"/>
    <col min="10" max="14" width="13.125" style="139" customWidth="1"/>
    <col min="15" max="15" width="7.625" style="139" customWidth="1"/>
    <col min="16" max="16" width="13.125" style="139" customWidth="1"/>
    <col min="17" max="17" width="7.625" style="139" customWidth="1"/>
    <col min="18" max="18" width="10.625" style="139" customWidth="1"/>
    <col min="19" max="16384" width="9.00390625" style="139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80</v>
      </c>
      <c r="O8" s="82"/>
      <c r="P8" s="80" t="s">
        <v>81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24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23311.74</v>
      </c>
      <c r="B13" s="12"/>
      <c r="C13" s="12">
        <v>37616.09</v>
      </c>
      <c r="D13" s="9"/>
      <c r="E13" s="30"/>
      <c r="F13" s="18"/>
      <c r="G13" s="33" t="s">
        <v>21</v>
      </c>
      <c r="H13" s="19"/>
      <c r="I13" s="35" t="s">
        <v>22</v>
      </c>
      <c r="J13" s="12">
        <v>23139.63</v>
      </c>
      <c r="K13" s="12">
        <v>38686.53</v>
      </c>
      <c r="L13" s="12">
        <v>21606.22</v>
      </c>
      <c r="M13" s="12">
        <v>41552.02</v>
      </c>
      <c r="N13" s="12">
        <f>J13-L13</f>
        <v>1533.4099999999999</v>
      </c>
      <c r="O13" s="14">
        <f>ABS(N13/L13*100)</f>
        <v>7.09707667514262</v>
      </c>
      <c r="P13" s="12">
        <f>K13-M13</f>
        <v>-2865.489999999998</v>
      </c>
      <c r="Q13" s="14">
        <f>ABS(P13/M13*100)</f>
        <v>6.89615089711643</v>
      </c>
    </row>
    <row r="14" spans="1:17" ht="13.5" customHeight="1">
      <c r="A14" s="12">
        <v>26278.07</v>
      </c>
      <c r="B14" s="12"/>
      <c r="C14" s="12">
        <v>58982.29</v>
      </c>
      <c r="D14" s="9"/>
      <c r="E14" s="30"/>
      <c r="F14" s="18"/>
      <c r="G14" s="33" t="s">
        <v>23</v>
      </c>
      <c r="H14" s="19"/>
      <c r="I14" s="35" t="s">
        <v>22</v>
      </c>
      <c r="J14" s="12">
        <v>54320.76</v>
      </c>
      <c r="K14" s="12">
        <v>51597.57</v>
      </c>
      <c r="L14" s="12">
        <v>44507.04</v>
      </c>
      <c r="M14" s="12">
        <v>54316.73</v>
      </c>
      <c r="N14" s="12">
        <f>J14-L14</f>
        <v>9813.720000000001</v>
      </c>
      <c r="O14" s="14">
        <f>ABS(N14/L14*100)</f>
        <v>22.049815040496966</v>
      </c>
      <c r="P14" s="12">
        <f>K14-M14</f>
        <v>-2719.1600000000035</v>
      </c>
      <c r="Q14" s="14">
        <f>ABS(P14/M14*100)</f>
        <v>5.006118740947777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77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2321.56</v>
      </c>
      <c r="B18" s="12"/>
      <c r="C18" s="12">
        <v>27201.36</v>
      </c>
      <c r="D18" s="9"/>
      <c r="E18" s="30"/>
      <c r="F18" s="18"/>
      <c r="G18" s="32" t="s">
        <v>25</v>
      </c>
      <c r="H18" s="19"/>
      <c r="I18" s="35" t="s">
        <v>22</v>
      </c>
      <c r="J18" s="12">
        <v>2433.01</v>
      </c>
      <c r="K18" s="12">
        <v>4348.07</v>
      </c>
      <c r="L18" s="12">
        <v>2180.78</v>
      </c>
      <c r="M18" s="12">
        <v>2933.71</v>
      </c>
      <c r="N18" s="12">
        <f>J18-L18</f>
        <v>252.23000000000002</v>
      </c>
      <c r="O18" s="14">
        <f>ABS(N18/L18*100)</f>
        <v>11.566045176496482</v>
      </c>
      <c r="P18" s="12">
        <f>K18-M18</f>
        <v>1414.3599999999997</v>
      </c>
      <c r="Q18" s="14">
        <f>ABS(P18/M18*100)</f>
        <v>48.210627498968876</v>
      </c>
    </row>
    <row r="19" spans="1:17" ht="13.5" customHeight="1">
      <c r="A19" s="12">
        <v>3268.29</v>
      </c>
      <c r="B19" s="12"/>
      <c r="C19" s="12">
        <v>5109.15</v>
      </c>
      <c r="D19" s="9"/>
      <c r="E19" s="30"/>
      <c r="F19" s="18"/>
      <c r="G19" s="33" t="s">
        <v>26</v>
      </c>
      <c r="H19" s="18"/>
      <c r="I19" s="35" t="s">
        <v>22</v>
      </c>
      <c r="J19" s="12">
        <v>3124.43</v>
      </c>
      <c r="K19" s="12">
        <v>3059.84</v>
      </c>
      <c r="L19" s="12">
        <v>3158.53</v>
      </c>
      <c r="M19" s="12">
        <v>3177.45</v>
      </c>
      <c r="N19" s="12">
        <f>J19-L19</f>
        <v>-34.100000000000364</v>
      </c>
      <c r="O19" s="14">
        <f>ABS(N19/L19*100)</f>
        <v>1.0796161505510589</v>
      </c>
      <c r="P19" s="12">
        <f>K19-M19</f>
        <v>-117.60999999999967</v>
      </c>
      <c r="Q19" s="14">
        <f>ABS(P19/M19*100)</f>
        <v>3.701395773340247</v>
      </c>
    </row>
    <row r="20" spans="1:17" ht="13.5" customHeight="1">
      <c r="A20" s="12">
        <v>11493.96</v>
      </c>
      <c r="B20" s="12"/>
      <c r="C20" s="12">
        <v>4846.25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</v>
      </c>
      <c r="K20" s="12">
        <v>4787.31</v>
      </c>
      <c r="L20" s="12">
        <v>11500</v>
      </c>
      <c r="M20" s="12">
        <v>5205.75</v>
      </c>
      <c r="N20" s="12">
        <f>J20-L20</f>
        <v>-6.100000000000364</v>
      </c>
      <c r="O20" s="14">
        <f>ABS(N20/L20*100)</f>
        <v>0.053043478260872724</v>
      </c>
      <c r="P20" s="12">
        <f>K20-M20</f>
        <v>-418.4399999999996</v>
      </c>
      <c r="Q20" s="14">
        <f>ABS(P20/M20*100)</f>
        <v>8.038034865293179</v>
      </c>
    </row>
    <row r="21" spans="1:17" ht="13.5" customHeight="1">
      <c r="A21" s="12">
        <v>8628.08</v>
      </c>
      <c r="B21" s="12"/>
      <c r="C21" s="12">
        <v>4513.69</v>
      </c>
      <c r="D21" s="9"/>
      <c r="E21" s="30"/>
      <c r="F21" s="18"/>
      <c r="G21" s="32" t="s">
        <v>28</v>
      </c>
      <c r="H21" s="19"/>
      <c r="I21" s="35" t="s">
        <v>22</v>
      </c>
      <c r="J21" s="12">
        <v>8642.12</v>
      </c>
      <c r="K21" s="12">
        <v>4386.3</v>
      </c>
      <c r="L21" s="12">
        <v>8665.71</v>
      </c>
      <c r="M21" s="12">
        <v>4682</v>
      </c>
      <c r="N21" s="12">
        <f>J21-L21</f>
        <v>-23.589999999998327</v>
      </c>
      <c r="O21" s="14">
        <f>ABS(N21/L21*100)</f>
        <v>0.27222235685244867</v>
      </c>
      <c r="P21" s="12">
        <f>K21-M21</f>
        <v>-295.6999999999998</v>
      </c>
      <c r="Q21" s="14">
        <f>ABS(P21/M21*100)</f>
        <v>6.315677061085003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29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2802.22</v>
      </c>
      <c r="B25" s="12"/>
      <c r="C25" s="12">
        <v>2785.42</v>
      </c>
      <c r="D25" s="9"/>
      <c r="E25" s="30"/>
      <c r="F25" s="18"/>
      <c r="G25" s="32" t="s">
        <v>30</v>
      </c>
      <c r="H25" s="19"/>
      <c r="I25" s="35" t="s">
        <v>22</v>
      </c>
      <c r="J25" s="12">
        <v>3146.63</v>
      </c>
      <c r="K25" s="12">
        <v>2874.97</v>
      </c>
      <c r="L25" s="12">
        <v>3173.19</v>
      </c>
      <c r="M25" s="12">
        <v>2899.44</v>
      </c>
      <c r="N25" s="12">
        <f>J25-L25</f>
        <v>-26.559999999999945</v>
      </c>
      <c r="O25" s="14">
        <f>ABS(N25/L25*100)</f>
        <v>0.8370125961571776</v>
      </c>
      <c r="P25" s="12">
        <f>K25-M25</f>
        <v>-24.470000000000255</v>
      </c>
      <c r="Q25" s="14">
        <f>ABS(P25/M25*100)</f>
        <v>0.8439560742764208</v>
      </c>
    </row>
    <row r="26" spans="1:17" ht="13.5" customHeight="1">
      <c r="A26" s="12">
        <v>4085.73</v>
      </c>
      <c r="B26" s="12"/>
      <c r="C26" s="12">
        <v>4991.86</v>
      </c>
      <c r="D26" s="9"/>
      <c r="E26" s="30"/>
      <c r="F26" s="18"/>
      <c r="G26" s="32" t="s">
        <v>31</v>
      </c>
      <c r="H26" s="19"/>
      <c r="I26" s="35" t="s">
        <v>22</v>
      </c>
      <c r="J26" s="12">
        <v>3961.47</v>
      </c>
      <c r="K26" s="12">
        <v>4828.25</v>
      </c>
      <c r="L26" s="12">
        <v>4381.91</v>
      </c>
      <c r="M26" s="12">
        <v>4828.84</v>
      </c>
      <c r="N26" s="12">
        <f>J26-L26</f>
        <v>-420.44000000000005</v>
      </c>
      <c r="O26" s="14">
        <f>ABS(N26/L26*100)</f>
        <v>9.594902679425184</v>
      </c>
      <c r="P26" s="12">
        <f>K26-M26</f>
        <v>-0.5900000000001455</v>
      </c>
      <c r="Q26" s="14">
        <f>ABS(P26/M26*100)</f>
        <v>0.012218255315979521</v>
      </c>
    </row>
    <row r="27" spans="1:17" ht="13.5" customHeight="1">
      <c r="A27" s="12">
        <v>3470.46</v>
      </c>
      <c r="B27" s="12"/>
      <c r="C27" s="12">
        <v>3736.77</v>
      </c>
      <c r="D27" s="9"/>
      <c r="E27" s="30"/>
      <c r="F27" s="18"/>
      <c r="G27" s="32" t="s">
        <v>32</v>
      </c>
      <c r="H27" s="19"/>
      <c r="I27" s="35" t="s">
        <v>22</v>
      </c>
      <c r="J27" s="12">
        <v>3091.85</v>
      </c>
      <c r="K27" s="12">
        <v>3492.54</v>
      </c>
      <c r="L27" s="12">
        <v>3240</v>
      </c>
      <c r="M27" s="12">
        <v>3775.78</v>
      </c>
      <c r="N27" s="12">
        <f>J27-L27</f>
        <v>-148.1500000000001</v>
      </c>
      <c r="O27" s="14">
        <f>ABS(N27/L27*100)</f>
        <v>4.572530864197534</v>
      </c>
      <c r="P27" s="12">
        <f>K27-M27</f>
        <v>-283.24000000000024</v>
      </c>
      <c r="Q27" s="14">
        <f>ABS(P27/M27*100)</f>
        <v>7.501496379556018</v>
      </c>
    </row>
    <row r="28" spans="1:17" ht="13.5" customHeight="1">
      <c r="A28" s="12">
        <v>6568.08</v>
      </c>
      <c r="B28" s="12"/>
      <c r="C28" s="12">
        <v>6095.46</v>
      </c>
      <c r="D28" s="9"/>
      <c r="E28" s="30"/>
      <c r="F28" s="18"/>
      <c r="G28" s="32" t="s">
        <v>33</v>
      </c>
      <c r="H28" s="19"/>
      <c r="I28" s="35" t="s">
        <v>22</v>
      </c>
      <c r="J28" s="12">
        <v>7033.3</v>
      </c>
      <c r="K28" s="12">
        <v>5953.65</v>
      </c>
      <c r="L28" s="12">
        <v>6936.11</v>
      </c>
      <c r="M28" s="12">
        <v>6080.32</v>
      </c>
      <c r="N28" s="12">
        <f>J28-L28</f>
        <v>97.19000000000051</v>
      </c>
      <c r="O28" s="14">
        <f>ABS(N28/L28*100)</f>
        <v>1.401217685417338</v>
      </c>
      <c r="P28" s="12">
        <f>K28-M28</f>
        <v>-126.67000000000007</v>
      </c>
      <c r="Q28" s="14">
        <f>ABS(P28/M28*100)</f>
        <v>2.0832785116572823</v>
      </c>
    </row>
    <row r="29" spans="1:17" ht="13.5" customHeight="1">
      <c r="A29" s="12">
        <v>39682.73</v>
      </c>
      <c r="B29" s="12"/>
      <c r="C29" s="12">
        <v>32758.1</v>
      </c>
      <c r="D29" s="9"/>
      <c r="E29" s="30"/>
      <c r="F29" s="18"/>
      <c r="G29" s="32" t="s">
        <v>34</v>
      </c>
      <c r="H29" s="19"/>
      <c r="I29" s="35" t="s">
        <v>22</v>
      </c>
      <c r="J29" s="12">
        <v>37309.16</v>
      </c>
      <c r="K29" s="12">
        <v>30298.65</v>
      </c>
      <c r="L29" s="12">
        <v>32618</v>
      </c>
      <c r="M29" s="12">
        <v>34175.4</v>
      </c>
      <c r="N29" s="12">
        <f>J29-L29</f>
        <v>4691.1600000000035</v>
      </c>
      <c r="O29" s="14">
        <f>ABS(N29/L29*100)</f>
        <v>14.382120301673934</v>
      </c>
      <c r="P29" s="12">
        <f>K29-M29</f>
        <v>-3876.75</v>
      </c>
      <c r="Q29" s="14">
        <f>ABS(P29/M29*100)</f>
        <v>11.343685809090749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130208.76</v>
      </c>
      <c r="B33" s="12"/>
      <c r="C33" s="12">
        <v>168785.26</v>
      </c>
      <c r="D33" s="9"/>
      <c r="E33" s="30"/>
      <c r="F33" s="18"/>
      <c r="G33" s="126" t="s">
        <v>36</v>
      </c>
      <c r="H33" s="18"/>
      <c r="I33" s="35" t="s">
        <v>22</v>
      </c>
      <c r="J33" s="12">
        <v>114051.04</v>
      </c>
      <c r="K33" s="128">
        <v>199965.8</v>
      </c>
      <c r="L33" s="12">
        <v>100807.2</v>
      </c>
      <c r="M33" s="128">
        <v>96793.84</v>
      </c>
      <c r="N33" s="12">
        <f>J33-L33</f>
        <v>13243.839999999997</v>
      </c>
      <c r="O33" s="14">
        <f>ABS(N33/L33*100)</f>
        <v>13.137791745034082</v>
      </c>
      <c r="P33" s="12">
        <f>K33-M33</f>
        <v>103171.95999999999</v>
      </c>
      <c r="Q33" s="14">
        <f>ABS(P33/M33*100)</f>
        <v>106.58938626672936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26618.7</v>
      </c>
      <c r="B37" s="12"/>
      <c r="C37" s="12">
        <v>25545.75</v>
      </c>
      <c r="D37" s="9"/>
      <c r="E37" s="30"/>
      <c r="F37" s="18"/>
      <c r="G37" s="127" t="s">
        <v>38</v>
      </c>
      <c r="H37" s="19"/>
      <c r="I37" s="35" t="s">
        <v>39</v>
      </c>
      <c r="J37" s="12">
        <v>21887.23</v>
      </c>
      <c r="K37" s="12">
        <v>22361.97</v>
      </c>
      <c r="L37" s="12">
        <v>19007.08</v>
      </c>
      <c r="M37" s="12">
        <v>18829.32</v>
      </c>
      <c r="N37" s="12">
        <f>J37-L37</f>
        <v>2880.149999999998</v>
      </c>
      <c r="O37" s="14">
        <f>ABS(N37/L37*100)</f>
        <v>15.153037710158518</v>
      </c>
      <c r="P37" s="12">
        <f>K37-M37</f>
        <v>3532.6500000000015</v>
      </c>
      <c r="Q37" s="14">
        <f>ABS(P37/M37*100)</f>
        <v>18.761431639591876</v>
      </c>
    </row>
    <row r="38" spans="1:17" ht="13.5" customHeight="1">
      <c r="A38" s="12">
        <v>1296504.89</v>
      </c>
      <c r="B38" s="12"/>
      <c r="C38" s="12">
        <v>1729731.06</v>
      </c>
      <c r="D38" s="9"/>
      <c r="E38" s="30"/>
      <c r="F38" s="18"/>
      <c r="G38" s="127" t="s">
        <v>40</v>
      </c>
      <c r="H38" s="19"/>
      <c r="I38" s="35" t="s">
        <v>41</v>
      </c>
      <c r="J38" s="12">
        <v>798475.9</v>
      </c>
      <c r="K38" s="12">
        <v>837575.99</v>
      </c>
      <c r="L38" s="12">
        <v>1090710.54</v>
      </c>
      <c r="M38" s="12">
        <v>1106976.88</v>
      </c>
      <c r="N38" s="12">
        <f>J38-L38</f>
        <v>-292234.64</v>
      </c>
      <c r="O38" s="14">
        <f>ABS(N38/L38*100)</f>
        <v>26.79305180272669</v>
      </c>
      <c r="P38" s="12">
        <f>K38-M38</f>
        <v>-269400.8899999999</v>
      </c>
      <c r="Q38" s="14">
        <f>ABS(P38/M38*100)</f>
        <v>24.336632035169508</v>
      </c>
    </row>
    <row r="39" spans="1:17" ht="13.5" customHeight="1">
      <c r="A39" s="12">
        <v>32093.1</v>
      </c>
      <c r="B39" s="12"/>
      <c r="C39" s="12">
        <v>30860.32</v>
      </c>
      <c r="D39" s="9"/>
      <c r="E39" s="30"/>
      <c r="F39" s="18"/>
      <c r="G39" s="126" t="s">
        <v>36</v>
      </c>
      <c r="H39" s="18"/>
      <c r="I39" s="35" t="s">
        <v>22</v>
      </c>
      <c r="J39" s="12">
        <v>78453.34</v>
      </c>
      <c r="K39" s="12">
        <v>77931.87</v>
      </c>
      <c r="L39" s="12">
        <v>128048.78</v>
      </c>
      <c r="M39" s="12">
        <v>116707.31</v>
      </c>
      <c r="N39" s="12">
        <f>J39-L39</f>
        <v>-49595.44</v>
      </c>
      <c r="O39" s="14">
        <f>ABS(N39/L39*100)</f>
        <v>38.7316770999302</v>
      </c>
      <c r="P39" s="12">
        <f>K39-M39</f>
        <v>-38775.44</v>
      </c>
      <c r="Q39" s="14">
        <f>ABS(P39/M39*100)</f>
        <v>33.22451695613582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29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6945.17</v>
      </c>
      <c r="B43" s="39"/>
      <c r="C43" s="24">
        <v>4978.87</v>
      </c>
      <c r="D43" s="28"/>
      <c r="E43" s="30"/>
      <c r="F43" s="18"/>
      <c r="G43" s="127" t="s">
        <v>43</v>
      </c>
      <c r="H43" s="18"/>
      <c r="I43" s="58" t="s">
        <v>44</v>
      </c>
      <c r="J43" s="24">
        <v>6436.95</v>
      </c>
      <c r="K43" s="39">
        <v>4140.72</v>
      </c>
      <c r="L43" s="137">
        <v>6138.99</v>
      </c>
      <c r="M43" s="137">
        <v>4572.87</v>
      </c>
      <c r="N43" s="12">
        <f aca="true" t="shared" si="0" ref="N43:N49">J43-L43</f>
        <v>297.96000000000004</v>
      </c>
      <c r="O43" s="14">
        <f aca="true" t="shared" si="1" ref="O43:O49">ABS(N43/L43*100)</f>
        <v>4.853567117718062</v>
      </c>
      <c r="P43" s="12">
        <f aca="true" t="shared" si="2" ref="P43:P49">K43-M43</f>
        <v>-432.14999999999964</v>
      </c>
      <c r="Q43" s="14">
        <f aca="true" t="shared" si="3" ref="Q43:Q49">ABS(P43/M43*100)</f>
        <v>9.450301451823465</v>
      </c>
    </row>
    <row r="44" spans="1:17" ht="18" customHeight="1">
      <c r="A44" s="56">
        <v>10790.52</v>
      </c>
      <c r="B44" s="54"/>
      <c r="C44" s="56">
        <v>8867.56</v>
      </c>
      <c r="D44" s="28"/>
      <c r="E44" s="30"/>
      <c r="F44" s="18"/>
      <c r="G44" s="126" t="s">
        <v>45</v>
      </c>
      <c r="H44" s="19"/>
      <c r="I44" s="35" t="s">
        <v>22</v>
      </c>
      <c r="J44" s="56">
        <v>9414.33</v>
      </c>
      <c r="K44" s="39">
        <v>6700.26</v>
      </c>
      <c r="L44" s="137">
        <v>9802.3</v>
      </c>
      <c r="M44" s="138">
        <v>6642.87</v>
      </c>
      <c r="N44" s="12">
        <f t="shared" si="0"/>
        <v>-387.96999999999935</v>
      </c>
      <c r="O44" s="14">
        <f t="shared" si="1"/>
        <v>3.9579486447058274</v>
      </c>
      <c r="P44" s="12">
        <f t="shared" si="2"/>
        <v>57.39000000000033</v>
      </c>
      <c r="Q44" s="14">
        <f t="shared" si="3"/>
        <v>0.8639338117410144</v>
      </c>
    </row>
    <row r="45" spans="1:17" ht="18" customHeight="1">
      <c r="A45" s="56">
        <v>15690.51</v>
      </c>
      <c r="B45" s="39"/>
      <c r="C45" s="56">
        <v>7162.32</v>
      </c>
      <c r="D45" s="28"/>
      <c r="E45" s="30"/>
      <c r="F45" s="18"/>
      <c r="G45" s="126" t="s">
        <v>46</v>
      </c>
      <c r="H45" s="18"/>
      <c r="I45" s="35" t="s">
        <v>47</v>
      </c>
      <c r="J45" s="56">
        <v>14327.17</v>
      </c>
      <c r="K45" s="39">
        <v>5036.87</v>
      </c>
      <c r="L45" s="137">
        <v>14007.91</v>
      </c>
      <c r="M45" s="137">
        <v>5958.71</v>
      </c>
      <c r="N45" s="12">
        <f t="shared" si="0"/>
        <v>319.2600000000002</v>
      </c>
      <c r="O45" s="14">
        <f t="shared" si="1"/>
        <v>2.2791408568444558</v>
      </c>
      <c r="P45" s="12">
        <f t="shared" si="2"/>
        <v>-921.8400000000001</v>
      </c>
      <c r="Q45" s="14">
        <f t="shared" si="3"/>
        <v>15.47046256656223</v>
      </c>
    </row>
    <row r="46" spans="1:17" ht="18" customHeight="1">
      <c r="A46" s="12">
        <v>6077.76</v>
      </c>
      <c r="B46" s="140"/>
      <c r="C46" s="12">
        <v>5055.82</v>
      </c>
      <c r="E46" s="18"/>
      <c r="G46" s="129" t="s">
        <v>78</v>
      </c>
      <c r="I46" s="35" t="s">
        <v>47</v>
      </c>
      <c r="J46" s="12">
        <v>5268.4</v>
      </c>
      <c r="K46" s="39">
        <v>3949.8</v>
      </c>
      <c r="L46" s="128">
        <v>5940.25</v>
      </c>
      <c r="M46" s="128">
        <v>4166.65</v>
      </c>
      <c r="N46" s="12">
        <f t="shared" si="0"/>
        <v>-671.8500000000004</v>
      </c>
      <c r="O46" s="14">
        <f t="shared" si="1"/>
        <v>11.310130045031782</v>
      </c>
      <c r="P46" s="12">
        <f t="shared" si="2"/>
        <v>-216.84999999999945</v>
      </c>
      <c r="Q46" s="14">
        <f t="shared" si="3"/>
        <v>5.204420817683258</v>
      </c>
    </row>
    <row r="47" spans="1:17" ht="18" customHeight="1">
      <c r="A47" s="12">
        <v>8792.16</v>
      </c>
      <c r="B47" s="140"/>
      <c r="C47" s="12">
        <v>5280.51</v>
      </c>
      <c r="E47"/>
      <c r="G47" s="129" t="s">
        <v>48</v>
      </c>
      <c r="I47" s="35" t="s">
        <v>47</v>
      </c>
      <c r="J47" s="12">
        <v>7960.14</v>
      </c>
      <c r="K47" s="12">
        <v>4632.44</v>
      </c>
      <c r="L47" s="128">
        <v>8183.57</v>
      </c>
      <c r="M47" s="128">
        <v>4385.17</v>
      </c>
      <c r="N47" s="12">
        <f t="shared" si="0"/>
        <v>-223.42999999999938</v>
      </c>
      <c r="O47" s="14">
        <f t="shared" si="1"/>
        <v>2.7302265392731946</v>
      </c>
      <c r="P47" s="12">
        <f t="shared" si="2"/>
        <v>247.26999999999953</v>
      </c>
      <c r="Q47" s="14">
        <f t="shared" si="3"/>
        <v>5.638777972119656</v>
      </c>
    </row>
    <row r="48" spans="1:17" ht="18" customHeight="1">
      <c r="A48" s="12">
        <v>4089.51</v>
      </c>
      <c r="B48" s="140"/>
      <c r="C48" s="12">
        <v>2993.08</v>
      </c>
      <c r="E48" s="18"/>
      <c r="G48" s="129" t="s">
        <v>49</v>
      </c>
      <c r="I48" s="35" t="s">
        <v>47</v>
      </c>
      <c r="J48" s="12">
        <v>3668.4</v>
      </c>
      <c r="K48" s="12">
        <v>2528.18</v>
      </c>
      <c r="L48" s="128">
        <v>3790.58</v>
      </c>
      <c r="M48" s="128">
        <v>2648.11</v>
      </c>
      <c r="N48" s="12">
        <f t="shared" si="0"/>
        <v>-122.17999999999984</v>
      </c>
      <c r="O48" s="14">
        <f t="shared" si="1"/>
        <v>3.22325343351149</v>
      </c>
      <c r="P48" s="12">
        <f t="shared" si="2"/>
        <v>-119.93000000000029</v>
      </c>
      <c r="Q48" s="14">
        <f t="shared" si="3"/>
        <v>4.5288904161836285</v>
      </c>
    </row>
    <row r="49" spans="1:17" ht="18" customHeight="1">
      <c r="A49" s="128">
        <v>10804.04</v>
      </c>
      <c r="B49" s="141"/>
      <c r="C49" s="128">
        <v>8321.5</v>
      </c>
      <c r="D49" s="142"/>
      <c r="E49" s="143"/>
      <c r="F49" s="143"/>
      <c r="G49" s="129" t="s">
        <v>79</v>
      </c>
      <c r="H49" s="143"/>
      <c r="I49" s="135" t="s">
        <v>22</v>
      </c>
      <c r="J49" s="128">
        <v>8292.43</v>
      </c>
      <c r="K49" s="128">
        <v>8022.78</v>
      </c>
      <c r="L49" s="128">
        <v>10167.83</v>
      </c>
      <c r="M49" s="128">
        <v>8382.21</v>
      </c>
      <c r="N49" s="128">
        <f t="shared" si="0"/>
        <v>-1875.3999999999996</v>
      </c>
      <c r="O49" s="136">
        <f t="shared" si="1"/>
        <v>18.444446848540935</v>
      </c>
      <c r="P49" s="128">
        <f t="shared" si="2"/>
        <v>-359.4299999999994</v>
      </c>
      <c r="Q49" s="136">
        <f t="shared" si="3"/>
        <v>4.288009963959379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0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0" customFormat="1" ht="13.5" customHeight="1">
      <c r="A53" s="121" t="s">
        <v>52</v>
      </c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Q53" s="107" t="s">
        <v>2</v>
      </c>
    </row>
    <row r="54" spans="1:17" s="100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0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144"/>
      <c r="B60" s="145" t="s">
        <v>57</v>
      </c>
      <c r="C60" s="144"/>
      <c r="D60" s="144"/>
      <c r="E60" s="146"/>
      <c r="F60" s="146"/>
      <c r="G60" s="146"/>
      <c r="H60" s="146"/>
      <c r="I60" s="147"/>
      <c r="J60" s="144"/>
      <c r="K60" s="144"/>
      <c r="L60" s="144"/>
      <c r="M60" s="144"/>
      <c r="N60" s="146"/>
      <c r="O60" s="148"/>
      <c r="P60" s="146"/>
      <c r="Q60" s="148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</row>
    <row r="61" spans="1:48" ht="13.5" customHeight="1">
      <c r="A61" s="144"/>
      <c r="B61" s="145"/>
      <c r="C61" s="144"/>
      <c r="D61" s="144"/>
      <c r="E61" s="119" t="s">
        <v>58</v>
      </c>
      <c r="F61" s="146"/>
      <c r="G61" s="146"/>
      <c r="H61" s="146"/>
      <c r="I61" s="147"/>
      <c r="J61" s="144"/>
      <c r="K61" s="144"/>
      <c r="L61" s="144"/>
      <c r="M61" s="12"/>
      <c r="N61" s="146"/>
      <c r="O61" s="148"/>
      <c r="P61" s="146"/>
      <c r="Q61" s="148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</row>
    <row r="62" spans="1:48" ht="13.5" customHeight="1">
      <c r="A62" s="12">
        <v>623715298.05</v>
      </c>
      <c r="B62" s="145"/>
      <c r="C62" s="12">
        <v>608955213.3</v>
      </c>
      <c r="D62" s="144"/>
      <c r="E62" s="146"/>
      <c r="F62" s="146"/>
      <c r="G62" s="123" t="s">
        <v>59</v>
      </c>
      <c r="H62" s="146"/>
      <c r="I62" s="124" t="s">
        <v>60</v>
      </c>
      <c r="J62" s="12">
        <v>608104116.58</v>
      </c>
      <c r="K62" s="12">
        <v>587482609.89</v>
      </c>
      <c r="L62" s="12">
        <v>640808523.81</v>
      </c>
      <c r="M62" s="12">
        <v>607149006.62</v>
      </c>
      <c r="N62" s="12">
        <f>J62-L62</f>
        <v>-32704407.2299999</v>
      </c>
      <c r="O62" s="14">
        <f>ABS(N62/L62*100)</f>
        <v>5.103616137243638</v>
      </c>
      <c r="P62" s="12">
        <f>K62-M62</f>
        <v>-19666396.73000002</v>
      </c>
      <c r="Q62" s="14">
        <f>ABS(P62/M62*100)</f>
        <v>3.2391384183403176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</row>
    <row r="63" spans="1:48" ht="13.5" customHeight="1">
      <c r="A63" s="144"/>
      <c r="B63" s="144"/>
      <c r="C63" s="144"/>
      <c r="D63" s="144"/>
      <c r="E63" s="146"/>
      <c r="F63" s="146"/>
      <c r="G63" s="146"/>
      <c r="H63" s="146"/>
      <c r="I63" s="147"/>
      <c r="J63" s="144"/>
      <c r="K63" s="144"/>
      <c r="L63" s="144"/>
      <c r="M63" s="144"/>
      <c r="N63" s="146"/>
      <c r="O63" s="148"/>
      <c r="P63" s="146"/>
      <c r="Q63" s="148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</row>
    <row r="64" spans="1:17" ht="18" customHeight="1">
      <c r="A64" s="12"/>
      <c r="C64" s="12"/>
      <c r="E64" s="118" t="s">
        <v>61</v>
      </c>
      <c r="G64" s="18"/>
      <c r="I64" s="149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149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2.55</v>
      </c>
      <c r="C66" s="12">
        <v>1.59</v>
      </c>
      <c r="G66" s="125" t="s">
        <v>62</v>
      </c>
      <c r="I66" s="59" t="s">
        <v>63</v>
      </c>
      <c r="J66" s="12">
        <v>2.7</v>
      </c>
      <c r="K66" s="12">
        <v>1.92</v>
      </c>
      <c r="L66" s="12">
        <v>2.7</v>
      </c>
      <c r="M66" s="12">
        <v>1.66</v>
      </c>
      <c r="N66" s="12">
        <f>J66-L66</f>
        <v>0</v>
      </c>
      <c r="O66" s="14">
        <f>ABS(N66/L66*100)</f>
        <v>0</v>
      </c>
      <c r="P66" s="12">
        <f>K66-M66</f>
        <v>0.26</v>
      </c>
      <c r="Q66" s="14">
        <f>ABS(P66/M66*100)</f>
        <v>15.66265060240964</v>
      </c>
    </row>
    <row r="67" spans="1:17" ht="18" customHeight="1">
      <c r="A67" s="12">
        <v>24.58</v>
      </c>
      <c r="B67" s="9"/>
      <c r="C67" s="12">
        <v>14.81</v>
      </c>
      <c r="G67" s="125" t="s">
        <v>64</v>
      </c>
      <c r="I67" s="35" t="s">
        <v>65</v>
      </c>
      <c r="J67" s="12">
        <v>28</v>
      </c>
      <c r="K67" s="12">
        <v>14.44</v>
      </c>
      <c r="L67" s="12">
        <v>28</v>
      </c>
      <c r="M67" s="12">
        <v>14.67</v>
      </c>
      <c r="N67" s="12">
        <f>J67-L67</f>
        <v>0</v>
      </c>
      <c r="O67" s="14">
        <f>ABS(N67/L67*100)</f>
        <v>0</v>
      </c>
      <c r="P67" s="12">
        <f>K67-M67</f>
        <v>-0.23000000000000043</v>
      </c>
      <c r="Q67" s="14">
        <f>ABS(P67/M67*100)</f>
        <v>1.5678254942058651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6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6"/>
      <c r="J78" s="12"/>
      <c r="K78" s="12"/>
      <c r="L78" s="12"/>
      <c r="M78" s="12"/>
    </row>
    <row r="79" spans="7:13" ht="13.5" customHeight="1">
      <c r="G79" s="18"/>
      <c r="I79" s="16"/>
      <c r="J79" s="12"/>
      <c r="K79" s="12"/>
      <c r="L79" s="12"/>
      <c r="M79" s="12"/>
    </row>
    <row r="80" spans="7:13" ht="13.5" customHeight="1">
      <c r="G80" s="18"/>
      <c r="I80" s="16"/>
      <c r="J80" s="12"/>
      <c r="K80" s="12"/>
      <c r="L80" s="12"/>
      <c r="M80" s="12"/>
    </row>
    <row r="81" spans="7:13" ht="13.5" customHeight="1">
      <c r="G81" s="18"/>
      <c r="I81" s="16"/>
      <c r="J81" s="12"/>
      <c r="K81" s="12"/>
      <c r="L81" s="12"/>
      <c r="M81" s="12"/>
    </row>
    <row r="82" spans="1:17" ht="30" customHeight="1" thickBot="1">
      <c r="A82" s="27"/>
      <c r="B82" s="27"/>
      <c r="C82" s="25" t="s">
        <v>67</v>
      </c>
      <c r="D82"/>
      <c r="E82"/>
      <c r="F82"/>
      <c r="J82" s="40" t="s">
        <v>68</v>
      </c>
      <c r="K82" s="26"/>
      <c r="L82" s="26"/>
      <c r="N82" s="147"/>
      <c r="P82" s="110" t="s">
        <v>5</v>
      </c>
      <c r="Q82" s="6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2.1456</v>
      </c>
      <c r="B89" s="53"/>
      <c r="C89" s="53">
        <v>1.4968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2.1455</v>
      </c>
      <c r="K89" s="53">
        <v>1.4836</v>
      </c>
      <c r="L89" s="43">
        <v>2.1844</v>
      </c>
      <c r="M89" s="46">
        <v>1.5417</v>
      </c>
      <c r="N89" s="44">
        <f>J89-L89</f>
        <v>-0.038899999999999935</v>
      </c>
      <c r="O89" s="47">
        <f>ABS(N89/L89*100)</f>
        <v>1.7808093755722363</v>
      </c>
      <c r="P89" s="44">
        <f>K89-M89</f>
        <v>-0.05810000000000004</v>
      </c>
      <c r="Q89" s="47">
        <f>ABS(P89/M89)*100</f>
        <v>3.7685671661153295</v>
      </c>
    </row>
    <row r="90" spans="9:17" ht="13.5" customHeight="1">
      <c r="I90" s="16"/>
      <c r="J90" s="44"/>
      <c r="K90" s="44"/>
      <c r="L90" s="44"/>
      <c r="M90" s="44"/>
      <c r="N90" s="150"/>
      <c r="O90" s="150"/>
      <c r="P90" s="150"/>
      <c r="Q90" s="150"/>
    </row>
    <row r="91" spans="9:13" ht="21" customHeight="1">
      <c r="I91" s="16"/>
      <c r="J91" s="12"/>
      <c r="K91" s="12"/>
      <c r="L91" s="12"/>
      <c r="M91" s="12"/>
    </row>
    <row r="92" spans="9:13" ht="21.75" customHeight="1">
      <c r="I92" s="16"/>
      <c r="J92" s="12"/>
      <c r="K92" s="12"/>
      <c r="L92" s="12"/>
      <c r="M92" s="12"/>
    </row>
    <row r="93" spans="9:13" ht="15.75" customHeight="1">
      <c r="I93" s="16"/>
      <c r="J93" s="12"/>
      <c r="K93" s="12"/>
      <c r="L93" s="12"/>
      <c r="M93" s="12"/>
    </row>
    <row r="94" spans="9:13" ht="19.5" customHeight="1">
      <c r="I94" s="16"/>
      <c r="J94" s="12"/>
      <c r="K94" s="12"/>
      <c r="L94" s="12"/>
      <c r="M94" s="12"/>
    </row>
    <row r="95" spans="9:13" ht="15.75" customHeight="1">
      <c r="I95" s="16"/>
      <c r="J95" s="12"/>
      <c r="K95" s="12"/>
      <c r="L95" s="12"/>
      <c r="M95" s="12"/>
    </row>
    <row r="96" spans="5:13" s="27" customFormat="1" ht="20.25" customHeight="1" thickBot="1">
      <c r="E96" s="151"/>
      <c r="F96" s="151"/>
      <c r="G96" s="151"/>
      <c r="H96" s="151"/>
      <c r="I96" s="151"/>
      <c r="J96" s="49"/>
      <c r="K96" s="49"/>
      <c r="L96" s="49"/>
      <c r="M96" s="49"/>
    </row>
    <row r="97" spans="9:13" ht="15.75" customHeight="1">
      <c r="I97" s="16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6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24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677"/>
  <sheetViews>
    <sheetView tabSelected="1" view="pageBreakPreview" zoomScaleSheetLayoutView="100" workbookViewId="0" topLeftCell="H31">
      <selection activeCell="M51" sqref="M51"/>
    </sheetView>
  </sheetViews>
  <sheetFormatPr defaultColWidth="9.00390625" defaultRowHeight="13.5" customHeight="1"/>
  <cols>
    <col min="1" max="1" width="13.25390625" style="139" customWidth="1"/>
    <col min="2" max="2" width="1.00390625" style="139" customWidth="1"/>
    <col min="3" max="3" width="13.125" style="139" customWidth="1"/>
    <col min="4" max="4" width="1.12109375" style="139" customWidth="1"/>
    <col min="5" max="5" width="30.375" style="16" customWidth="1"/>
    <col min="6" max="6" width="1.12109375" style="16" customWidth="1"/>
    <col min="7" max="7" width="20.50390625" style="16" customWidth="1"/>
    <col min="8" max="8" width="1.75390625" style="16" customWidth="1"/>
    <col min="9" max="9" width="12.625" style="139" customWidth="1"/>
    <col min="10" max="11" width="13.125" style="186" customWidth="1"/>
    <col min="12" max="14" width="13.125" style="139" customWidth="1"/>
    <col min="15" max="15" width="7.625" style="139" customWidth="1"/>
    <col min="16" max="16" width="13.125" style="139" customWidth="1"/>
    <col min="17" max="17" width="7.625" style="139" customWidth="1"/>
    <col min="18" max="18" width="10.625" style="139" customWidth="1"/>
    <col min="19" max="16384" width="9.00390625" style="139" customWidth="1"/>
  </cols>
  <sheetData>
    <row r="1" ht="13.5" customHeight="1"/>
    <row r="2" spans="10:11" ht="13.5" customHeight="1">
      <c r="J2" s="187"/>
      <c r="K2" s="187"/>
    </row>
    <row r="3" spans="1:17" s="100" customFormat="1" ht="13.5" customHeight="1">
      <c r="A3" s="121"/>
      <c r="E3" s="101"/>
      <c r="F3" s="101"/>
      <c r="G3" s="101"/>
      <c r="H3" s="101"/>
      <c r="J3" s="188"/>
      <c r="K3" s="188"/>
      <c r="O3" s="99"/>
      <c r="Q3" s="107"/>
    </row>
    <row r="4" spans="1:16" s="9" customFormat="1" ht="13.5" customHeight="1">
      <c r="A4" s="38"/>
      <c r="E4" s="18"/>
      <c r="F4" s="18"/>
      <c r="G4" s="18"/>
      <c r="H4" s="18"/>
      <c r="J4" s="189"/>
      <c r="K4" s="189"/>
      <c r="P4" s="38"/>
    </row>
    <row r="5" spans="1:16" s="9" customFormat="1" ht="13.5" customHeight="1">
      <c r="A5" s="38"/>
      <c r="E5" s="18"/>
      <c r="F5" s="18"/>
      <c r="G5" s="18"/>
      <c r="H5" s="18"/>
      <c r="J5" s="189"/>
      <c r="K5" s="189"/>
      <c r="P5" s="38"/>
    </row>
    <row r="6" spans="1:17" s="179" customFormat="1" ht="30" customHeight="1" thickBot="1">
      <c r="A6" s="178"/>
      <c r="B6" s="178"/>
      <c r="C6" s="213" t="s">
        <v>113</v>
      </c>
      <c r="D6" s="213"/>
      <c r="E6" s="213"/>
      <c r="F6" s="213"/>
      <c r="G6" s="213"/>
      <c r="H6" s="213"/>
      <c r="I6" s="213"/>
      <c r="J6" s="190" t="s">
        <v>85</v>
      </c>
      <c r="K6" s="191"/>
      <c r="L6" s="180"/>
      <c r="N6" s="181"/>
      <c r="Q6" s="177" t="s">
        <v>107</v>
      </c>
    </row>
    <row r="7" spans="1:48" s="71" customFormat="1" ht="15.75" customHeight="1">
      <c r="A7" s="216" t="s">
        <v>111</v>
      </c>
      <c r="B7" s="217"/>
      <c r="C7" s="217"/>
      <c r="D7" s="218"/>
      <c r="E7" s="66"/>
      <c r="F7" s="67"/>
      <c r="G7" s="67"/>
      <c r="H7" s="66"/>
      <c r="I7" s="231" t="s">
        <v>12</v>
      </c>
      <c r="J7" s="221" t="s">
        <v>105</v>
      </c>
      <c r="K7" s="222"/>
      <c r="L7" s="225" t="s">
        <v>106</v>
      </c>
      <c r="M7" s="226"/>
      <c r="N7" s="229" t="s">
        <v>119</v>
      </c>
      <c r="O7" s="230"/>
      <c r="P7" s="230"/>
      <c r="Q7" s="230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6.5" customHeight="1">
      <c r="A8" s="219"/>
      <c r="B8" s="219"/>
      <c r="C8" s="219"/>
      <c r="D8" s="220"/>
      <c r="E8" s="75" t="s">
        <v>10</v>
      </c>
      <c r="G8" s="76" t="s">
        <v>11</v>
      </c>
      <c r="H8" s="77"/>
      <c r="I8" s="232"/>
      <c r="J8" s="223"/>
      <c r="K8" s="224"/>
      <c r="L8" s="227"/>
      <c r="M8" s="228"/>
      <c r="N8" s="214" t="s">
        <v>116</v>
      </c>
      <c r="O8" s="214"/>
      <c r="P8" s="214" t="s">
        <v>117</v>
      </c>
      <c r="Q8" s="215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7.25" thickBot="1">
      <c r="A9" s="91" t="s">
        <v>114</v>
      </c>
      <c r="B9" s="93"/>
      <c r="C9" s="91" t="s">
        <v>115</v>
      </c>
      <c r="D9" s="94"/>
      <c r="E9" s="87"/>
      <c r="F9" s="88"/>
      <c r="G9" s="88"/>
      <c r="H9" s="88"/>
      <c r="I9" s="233"/>
      <c r="J9" s="203" t="s">
        <v>114</v>
      </c>
      <c r="K9" s="192" t="s">
        <v>115</v>
      </c>
      <c r="L9" s="182" t="s">
        <v>114</v>
      </c>
      <c r="M9" s="90" t="s">
        <v>115</v>
      </c>
      <c r="N9" s="87" t="s">
        <v>17</v>
      </c>
      <c r="O9" s="93" t="s">
        <v>18</v>
      </c>
      <c r="P9" s="183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9"/>
      <c r="B10" s="9"/>
      <c r="C10" s="9"/>
      <c r="D10" s="8"/>
      <c r="E10" s="155"/>
      <c r="F10" s="18"/>
      <c r="G10" s="33"/>
      <c r="H10" s="18"/>
      <c r="I10" s="36"/>
      <c r="L10" s="9"/>
      <c r="M10" s="9"/>
      <c r="N10" s="9"/>
      <c r="O10" s="9"/>
      <c r="P10" s="9"/>
      <c r="Q10" s="9"/>
    </row>
    <row r="11" spans="1:17" s="207" customFormat="1" ht="13.5" customHeight="1">
      <c r="A11" s="8"/>
      <c r="B11" s="204"/>
      <c r="C11" s="204"/>
      <c r="D11" s="204"/>
      <c r="E11" s="205" t="s">
        <v>20</v>
      </c>
      <c r="F11" s="114"/>
      <c r="G11" s="115"/>
      <c r="H11" s="114"/>
      <c r="I11" s="116"/>
      <c r="J11" s="206"/>
      <c r="K11" s="206"/>
      <c r="L11" s="204"/>
      <c r="M11" s="204"/>
      <c r="N11" s="204"/>
      <c r="O11" s="204"/>
      <c r="P11" s="204"/>
      <c r="Q11" s="204"/>
    </row>
    <row r="12" spans="1:17" ht="12" customHeight="1">
      <c r="A12" s="9"/>
      <c r="B12" s="9"/>
      <c r="C12" s="9"/>
      <c r="D12" s="9"/>
      <c r="E12" s="154"/>
      <c r="F12" s="18"/>
      <c r="G12" s="33" t="s">
        <v>24</v>
      </c>
      <c r="H12" s="18"/>
      <c r="I12" s="36"/>
      <c r="L12" s="9"/>
      <c r="M12" s="9"/>
      <c r="N12" s="9"/>
      <c r="O12" s="9"/>
      <c r="P12" s="9"/>
      <c r="Q12" s="9"/>
    </row>
    <row r="13" spans="1:17" ht="13.5" customHeight="1">
      <c r="A13" s="128">
        <v>14820.85</v>
      </c>
      <c r="B13" s="128">
        <v>21106.06</v>
      </c>
      <c r="C13" s="128">
        <v>33428.81</v>
      </c>
      <c r="D13" s="9"/>
      <c r="E13" s="155"/>
      <c r="F13" s="18"/>
      <c r="G13" s="33" t="s">
        <v>21</v>
      </c>
      <c r="H13" s="19"/>
      <c r="I13" s="35" t="s">
        <v>22</v>
      </c>
      <c r="J13" s="202">
        <v>13387.04</v>
      </c>
      <c r="K13" s="189">
        <v>26551.54</v>
      </c>
      <c r="L13" s="128">
        <v>15788.14</v>
      </c>
      <c r="M13" s="12">
        <v>34364.24</v>
      </c>
      <c r="N13" s="12">
        <f>J13-L13</f>
        <v>-2401.0999999999985</v>
      </c>
      <c r="O13" s="14">
        <f>ABS(N13/L13*100)</f>
        <v>15.208251256956162</v>
      </c>
      <c r="P13" s="12">
        <f>K13-M13</f>
        <v>-7812.699999999997</v>
      </c>
      <c r="Q13" s="14">
        <f>ABS(P13/M13*100)</f>
        <v>22.734971004742132</v>
      </c>
    </row>
    <row r="14" spans="1:17" ht="13.5" customHeight="1">
      <c r="A14" s="128">
        <v>38601.58</v>
      </c>
      <c r="B14" s="128">
        <v>53440.39</v>
      </c>
      <c r="C14" s="128">
        <v>48591.12</v>
      </c>
      <c r="D14" s="9"/>
      <c r="E14" s="155"/>
      <c r="F14" s="18"/>
      <c r="G14" s="33" t="s">
        <v>23</v>
      </c>
      <c r="H14" s="19"/>
      <c r="I14" s="35" t="s">
        <v>22</v>
      </c>
      <c r="J14" s="189">
        <f>2000473060.59/43064.193</f>
        <v>46453.28104929309</v>
      </c>
      <c r="K14" s="189">
        <v>52683.07</v>
      </c>
      <c r="L14" s="12">
        <f>2549018000/59671</f>
        <v>42717.869651924724</v>
      </c>
      <c r="M14" s="12">
        <v>41796.04</v>
      </c>
      <c r="N14" s="12">
        <f>J14-L14</f>
        <v>3735.4113973683634</v>
      </c>
      <c r="O14" s="14">
        <f>ABS(N14/L14*100)</f>
        <v>8.744376598845815</v>
      </c>
      <c r="P14" s="12">
        <f>K14-M14</f>
        <v>10887.029999999999</v>
      </c>
      <c r="Q14" s="14">
        <f>ABS(P14/M14*100)</f>
        <v>26.047994020486147</v>
      </c>
    </row>
    <row r="15" spans="1:17" ht="13.5" customHeight="1">
      <c r="A15" s="12"/>
      <c r="B15" s="12"/>
      <c r="C15" s="12"/>
      <c r="D15" s="9"/>
      <c r="E15" s="155"/>
      <c r="F15" s="18"/>
      <c r="G15" s="33"/>
      <c r="H15" s="18"/>
      <c r="I15" s="36"/>
      <c r="J15" s="189"/>
      <c r="K15" s="189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9" customHeight="1">
      <c r="A16" s="12"/>
      <c r="B16" s="12"/>
      <c r="C16" s="12"/>
      <c r="D16" s="9"/>
      <c r="E16" s="155"/>
      <c r="F16" s="18"/>
      <c r="G16" s="109"/>
      <c r="H16" s="18"/>
      <c r="I16" s="36"/>
      <c r="J16" s="189"/>
      <c r="K16" s="189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3.5" customHeight="1">
      <c r="A17" s="12"/>
      <c r="B17" s="12"/>
      <c r="C17" s="12"/>
      <c r="D17" s="9"/>
      <c r="E17" s="154" t="s">
        <v>37</v>
      </c>
      <c r="F17" s="19"/>
      <c r="G17" s="33"/>
      <c r="H17" s="18"/>
      <c r="I17" s="36"/>
      <c r="J17" s="189"/>
      <c r="K17" s="189"/>
      <c r="L17" s="12"/>
      <c r="M17" s="12"/>
      <c r="N17" s="12" t="s">
        <v>24</v>
      </c>
      <c r="O17" s="14" t="s">
        <v>24</v>
      </c>
      <c r="P17" s="12" t="s">
        <v>24</v>
      </c>
      <c r="Q17" s="14" t="s">
        <v>24</v>
      </c>
    </row>
    <row r="18" spans="1:17" ht="12" customHeight="1">
      <c r="A18" s="12"/>
      <c r="B18" s="12"/>
      <c r="C18" s="12"/>
      <c r="D18" s="9"/>
      <c r="E18" s="154"/>
      <c r="F18" s="19"/>
      <c r="G18" s="33"/>
      <c r="H18" s="18"/>
      <c r="I18" s="36"/>
      <c r="J18" s="189"/>
      <c r="K18" s="189"/>
      <c r="L18" s="12"/>
      <c r="M18" s="12"/>
      <c r="N18" s="12"/>
      <c r="O18" s="14"/>
      <c r="P18" s="12"/>
      <c r="Q18" s="14"/>
    </row>
    <row r="19" spans="1:17" ht="13.5" customHeight="1">
      <c r="A19" s="12">
        <f>13231273355/822833</f>
        <v>16080.144275934485</v>
      </c>
      <c r="B19" s="12">
        <v>16108.23</v>
      </c>
      <c r="C19" s="12">
        <f>12715105652.32/822833</f>
        <v>15452.838731941962</v>
      </c>
      <c r="D19" s="9"/>
      <c r="E19" s="155"/>
      <c r="F19" s="18"/>
      <c r="G19" s="127" t="s">
        <v>38</v>
      </c>
      <c r="H19" s="19"/>
      <c r="I19" s="35" t="s">
        <v>39</v>
      </c>
      <c r="J19" s="189">
        <v>11059.88</v>
      </c>
      <c r="K19" s="189">
        <v>10267.7</v>
      </c>
      <c r="L19" s="12">
        <v>18144.39</v>
      </c>
      <c r="M19" s="12">
        <v>18069.48</v>
      </c>
      <c r="N19" s="12">
        <f>J19-L19</f>
        <v>-7084.51</v>
      </c>
      <c r="O19" s="14">
        <f>ABS(N19/L19*100)</f>
        <v>39.04518145829097</v>
      </c>
      <c r="P19" s="12">
        <f>K19-M19</f>
        <v>-7801.779999999999</v>
      </c>
      <c r="Q19" s="14">
        <f>ABS(P19/M19*100)</f>
        <v>43.17656069792821</v>
      </c>
    </row>
    <row r="20" spans="1:17" ht="13.5" customHeight="1">
      <c r="A20" s="12">
        <f>2686229000/1802</f>
        <v>1490693.1187569366</v>
      </c>
      <c r="B20" s="12">
        <v>1308805.49</v>
      </c>
      <c r="C20" s="12">
        <f>2248310287.09/1802</f>
        <v>1247674.9650887903</v>
      </c>
      <c r="D20" s="9"/>
      <c r="E20" s="155"/>
      <c r="F20" s="18"/>
      <c r="G20" s="127" t="s">
        <v>40</v>
      </c>
      <c r="H20" s="19"/>
      <c r="I20" s="35" t="s">
        <v>41</v>
      </c>
      <c r="J20" s="189">
        <v>1491784.13</v>
      </c>
      <c r="K20" s="189">
        <v>901647.94</v>
      </c>
      <c r="L20" s="12">
        <v>1354948.69</v>
      </c>
      <c r="M20" s="12">
        <v>1138064.14</v>
      </c>
      <c r="N20" s="12">
        <f>J20-L20</f>
        <v>136835.43999999994</v>
      </c>
      <c r="O20" s="14">
        <f>ABS(N20/L20*100)</f>
        <v>10.098938875685393</v>
      </c>
      <c r="P20" s="12">
        <f>K20-M20</f>
        <v>-236416.19999999995</v>
      </c>
      <c r="Q20" s="14">
        <f>ABS(P20/M20*100)</f>
        <v>20.773539178556312</v>
      </c>
    </row>
    <row r="21" spans="1:17" ht="13.5" customHeight="1">
      <c r="A21" s="12">
        <f>307901273/1186</f>
        <v>259613.2150084317</v>
      </c>
      <c r="B21" s="12">
        <v>423106.19</v>
      </c>
      <c r="C21" s="12">
        <f>489177486.82/1186</f>
        <v>412459.93829679594</v>
      </c>
      <c r="D21" s="9"/>
      <c r="E21" s="155"/>
      <c r="F21" s="18"/>
      <c r="G21" s="126" t="s">
        <v>108</v>
      </c>
      <c r="H21" s="18"/>
      <c r="I21" s="35" t="s">
        <v>22</v>
      </c>
      <c r="J21" s="189">
        <v>218753.49</v>
      </c>
      <c r="K21" s="189">
        <v>478228.12</v>
      </c>
      <c r="L21" s="12">
        <v>83998.32</v>
      </c>
      <c r="M21" s="12">
        <v>74162.82</v>
      </c>
      <c r="N21" s="12">
        <f>J21-L21</f>
        <v>134755.16999999998</v>
      </c>
      <c r="O21" s="14">
        <f>ABS(N21/L21*100)</f>
        <v>160.42602994917038</v>
      </c>
      <c r="P21" s="12">
        <f>K21-M21</f>
        <v>404065.3</v>
      </c>
      <c r="Q21" s="14">
        <f>ABS(P21/M21*100)</f>
        <v>544.8354040474728</v>
      </c>
    </row>
    <row r="22" spans="1:17" s="9" customFormat="1" ht="16.5" customHeight="1">
      <c r="A22"/>
      <c r="B22"/>
      <c r="C22"/>
      <c r="D22"/>
      <c r="E22"/>
      <c r="F22"/>
      <c r="G22"/>
      <c r="H22"/>
      <c r="I22" s="169"/>
      <c r="J22" s="189"/>
      <c r="K22" s="189"/>
      <c r="L22"/>
      <c r="M22"/>
      <c r="N22" t="s">
        <v>24</v>
      </c>
      <c r="O22" t="s">
        <v>24</v>
      </c>
      <c r="P22" t="s">
        <v>24</v>
      </c>
      <c r="Q22" t="s">
        <v>24</v>
      </c>
    </row>
    <row r="23" spans="5:17" ht="13.5" customHeight="1">
      <c r="E23" s="154" t="s">
        <v>42</v>
      </c>
      <c r="F23" s="170"/>
      <c r="G23" s="9"/>
      <c r="H23" s="9"/>
      <c r="I23" s="9"/>
      <c r="N23" t="s">
        <v>24</v>
      </c>
      <c r="O23" t="s">
        <v>24</v>
      </c>
      <c r="P23" t="s">
        <v>24</v>
      </c>
      <c r="Q23" t="s">
        <v>24</v>
      </c>
    </row>
    <row r="24" spans="5:9" ht="13.5" customHeight="1">
      <c r="E24" s="172"/>
      <c r="F24" s="170"/>
      <c r="G24" s="9"/>
      <c r="H24" s="9"/>
      <c r="I24" s="9"/>
    </row>
    <row r="25" spans="1:17" s="9" customFormat="1" ht="13.5" customHeight="1">
      <c r="A25" s="174">
        <v>7746.98</v>
      </c>
      <c r="B25" s="164">
        <v>6592.87</v>
      </c>
      <c r="C25" s="164">
        <v>6098.75</v>
      </c>
      <c r="E25" s="173"/>
      <c r="G25" s="33" t="s">
        <v>118</v>
      </c>
      <c r="I25" s="35" t="s">
        <v>44</v>
      </c>
      <c r="J25" s="189">
        <v>8534.44</v>
      </c>
      <c r="K25" s="189">
        <v>6962.98</v>
      </c>
      <c r="L25" s="164">
        <v>7805.75</v>
      </c>
      <c r="M25" s="164">
        <v>6038.32</v>
      </c>
      <c r="N25" s="12">
        <f aca="true" t="shared" si="0" ref="N25:N31">J25-L25</f>
        <v>728.6900000000005</v>
      </c>
      <c r="O25" s="14">
        <f aca="true" t="shared" si="1" ref="O25:O31">ABS(N25/L25*100)</f>
        <v>9.335297697210395</v>
      </c>
      <c r="P25" s="12">
        <f aca="true" t="shared" si="2" ref="P25:P31">K25-M25</f>
        <v>924.6599999999999</v>
      </c>
      <c r="Q25" s="14">
        <f aca="true" t="shared" si="3" ref="Q25:Q31">ABS(P25/M25*100)</f>
        <v>15.313199697929223</v>
      </c>
    </row>
    <row r="26" spans="1:17" s="9" customFormat="1" ht="13.5" customHeight="1">
      <c r="A26" s="174">
        <f>10635719224.75/988248</f>
        <v>10762.196558707936</v>
      </c>
      <c r="B26" s="164">
        <v>11661.24</v>
      </c>
      <c r="C26" s="164">
        <v>10391.48</v>
      </c>
      <c r="E26" s="173"/>
      <c r="G26" s="33" t="s">
        <v>45</v>
      </c>
      <c r="H26" s="170"/>
      <c r="I26" s="35" t="s">
        <v>83</v>
      </c>
      <c r="J26" s="189">
        <v>12459.17</v>
      </c>
      <c r="K26" s="189">
        <v>12042.81</v>
      </c>
      <c r="L26" s="164">
        <v>10261.78</v>
      </c>
      <c r="M26" s="171">
        <v>8947.49</v>
      </c>
      <c r="N26" s="12">
        <f t="shared" si="0"/>
        <v>2197.3899999999994</v>
      </c>
      <c r="O26" s="14">
        <f t="shared" si="1"/>
        <v>21.41334154503409</v>
      </c>
      <c r="P26" s="12">
        <f t="shared" si="2"/>
        <v>3095.3199999999997</v>
      </c>
      <c r="Q26" s="14">
        <f t="shared" si="3"/>
        <v>34.59428286592106</v>
      </c>
    </row>
    <row r="27" spans="1:17" s="9" customFormat="1" ht="13.5" customHeight="1">
      <c r="A27" s="174">
        <f>(109580188454.24+1719759)/6883190</f>
        <v>15920.221323723448</v>
      </c>
      <c r="B27" s="164">
        <f>(108941594658.83+1900340.58)/6883189.936</f>
        <v>15827.471857143011</v>
      </c>
      <c r="C27" s="164">
        <v>7457.09</v>
      </c>
      <c r="E27" s="173"/>
      <c r="G27" s="33" t="s">
        <v>121</v>
      </c>
      <c r="I27" s="35" t="s">
        <v>84</v>
      </c>
      <c r="J27" s="189">
        <v>16020.02</v>
      </c>
      <c r="K27" s="189">
        <v>8698.3</v>
      </c>
      <c r="L27" s="164">
        <f>16117.88</f>
        <v>16117.88</v>
      </c>
      <c r="M27" s="164">
        <v>8230.13</v>
      </c>
      <c r="N27" s="12">
        <f t="shared" si="0"/>
        <v>-97.85999999999876</v>
      </c>
      <c r="O27" s="14">
        <f t="shared" si="1"/>
        <v>0.6071518090468397</v>
      </c>
      <c r="P27" s="12">
        <f t="shared" si="2"/>
        <v>468.1700000000001</v>
      </c>
      <c r="Q27" s="14">
        <f t="shared" si="3"/>
        <v>5.688488517192318</v>
      </c>
    </row>
    <row r="28" spans="1:17" s="9" customFormat="1" ht="13.5" customHeight="1">
      <c r="A28" s="174">
        <v>6949.84</v>
      </c>
      <c r="B28" s="164">
        <f>(17916206220.87+287212083.26)/(2666751.691+31516.895)</f>
        <v>6746.332962766812</v>
      </c>
      <c r="C28" s="164">
        <f>16202329002.7/2457064</f>
        <v>6594.182733009804</v>
      </c>
      <c r="E28" s="173"/>
      <c r="G28" s="33" t="s">
        <v>123</v>
      </c>
      <c r="I28" s="35" t="s">
        <v>84</v>
      </c>
      <c r="J28" s="189">
        <v>8074.32</v>
      </c>
      <c r="K28" s="189">
        <v>7399.97</v>
      </c>
      <c r="L28" s="164">
        <v>5907.52</v>
      </c>
      <c r="M28" s="164">
        <v>5548.57</v>
      </c>
      <c r="N28" s="12">
        <f t="shared" si="0"/>
        <v>2166.7999999999993</v>
      </c>
      <c r="O28" s="14">
        <f t="shared" si="1"/>
        <v>36.67867396132385</v>
      </c>
      <c r="P28" s="12">
        <f t="shared" si="2"/>
        <v>1851.4000000000005</v>
      </c>
      <c r="Q28" s="14">
        <f t="shared" si="3"/>
        <v>33.36715586178061</v>
      </c>
    </row>
    <row r="29" spans="1:17" s="9" customFormat="1" ht="13.5" customHeight="1">
      <c r="A29" s="174">
        <v>9486.97</v>
      </c>
      <c r="B29" s="164">
        <v>9985.71</v>
      </c>
      <c r="C29" s="164">
        <v>7041.47</v>
      </c>
      <c r="E29" s="173"/>
      <c r="G29" s="33" t="s">
        <v>48</v>
      </c>
      <c r="I29" s="35" t="s">
        <v>84</v>
      </c>
      <c r="J29" s="189">
        <v>10099.77</v>
      </c>
      <c r="K29" s="189">
        <v>8142.42</v>
      </c>
      <c r="L29" s="164">
        <v>8754.12</v>
      </c>
      <c r="M29" s="164">
        <v>6585.75</v>
      </c>
      <c r="N29" s="12">
        <f t="shared" si="0"/>
        <v>1345.6499999999996</v>
      </c>
      <c r="O29" s="14">
        <f t="shared" si="1"/>
        <v>15.371619306109574</v>
      </c>
      <c r="P29" s="12">
        <f t="shared" si="2"/>
        <v>1556.67</v>
      </c>
      <c r="Q29" s="14">
        <f t="shared" si="3"/>
        <v>23.63694340052386</v>
      </c>
    </row>
    <row r="30" spans="1:17" s="9" customFormat="1" ht="13.5" customHeight="1">
      <c r="A30" s="174">
        <v>6202.43</v>
      </c>
      <c r="B30" s="164">
        <v>6107.27</v>
      </c>
      <c r="C30" s="164">
        <v>5834.5</v>
      </c>
      <c r="E30" s="173"/>
      <c r="G30" s="33" t="s">
        <v>49</v>
      </c>
      <c r="I30" s="35" t="s">
        <v>84</v>
      </c>
      <c r="J30" s="189">
        <v>6866.08</v>
      </c>
      <c r="K30" s="189">
        <v>6507.77</v>
      </c>
      <c r="L30" s="164">
        <v>6504.4</v>
      </c>
      <c r="M30" s="164">
        <v>5447.28</v>
      </c>
      <c r="N30" s="12">
        <f t="shared" si="0"/>
        <v>361.6800000000003</v>
      </c>
      <c r="O30" s="14">
        <f t="shared" si="1"/>
        <v>5.560543632002957</v>
      </c>
      <c r="P30" s="12">
        <f t="shared" si="2"/>
        <v>1060.4900000000007</v>
      </c>
      <c r="Q30" s="14">
        <f t="shared" si="3"/>
        <v>19.46824837350018</v>
      </c>
    </row>
    <row r="31" spans="1:17" s="9" customFormat="1" ht="13.5" customHeight="1">
      <c r="A31" s="174">
        <v>12116.86</v>
      </c>
      <c r="B31" s="174">
        <f>(1469000148.37+23579616459.23)/1891520.358</f>
        <v>13242.58367173228</v>
      </c>
      <c r="C31" s="164">
        <v>10719.41</v>
      </c>
      <c r="E31" s="173"/>
      <c r="G31" s="33" t="s">
        <v>122</v>
      </c>
      <c r="I31" s="35" t="s">
        <v>83</v>
      </c>
      <c r="J31" s="189">
        <v>15292.55</v>
      </c>
      <c r="K31" s="189">
        <v>13060.71</v>
      </c>
      <c r="L31" s="164">
        <v>11525.38</v>
      </c>
      <c r="M31" s="164">
        <v>12356.57</v>
      </c>
      <c r="N31" s="12">
        <f t="shared" si="0"/>
        <v>3767.17</v>
      </c>
      <c r="O31" s="14">
        <f t="shared" si="1"/>
        <v>32.685863719894705</v>
      </c>
      <c r="P31" s="12">
        <f t="shared" si="2"/>
        <v>704.1399999999994</v>
      </c>
      <c r="Q31" s="14">
        <f t="shared" si="3"/>
        <v>5.6985069481255675</v>
      </c>
    </row>
    <row r="32" spans="5:9" ht="12" customHeight="1">
      <c r="E32" s="173"/>
      <c r="F32" s="9"/>
      <c r="G32" s="9"/>
      <c r="H32" s="9"/>
      <c r="I32" s="9"/>
    </row>
    <row r="33" spans="5:9" ht="13.5" customHeight="1">
      <c r="E33" s="154" t="s">
        <v>69</v>
      </c>
      <c r="F33" s="170"/>
      <c r="G33" s="9"/>
      <c r="H33" s="9"/>
      <c r="I33" s="9"/>
    </row>
    <row r="34" spans="1:17" ht="11.25" customHeight="1">
      <c r="A34" s="24"/>
      <c r="B34" s="13"/>
      <c r="C34" s="13"/>
      <c r="D34" s="28"/>
      <c r="E34" s="155"/>
      <c r="F34" s="18"/>
      <c r="G34" s="32"/>
      <c r="H34" s="18"/>
      <c r="I34" s="35"/>
      <c r="L34" s="13"/>
      <c r="M34" s="13"/>
      <c r="N34" s="12"/>
      <c r="O34" s="14"/>
      <c r="P34" s="12"/>
      <c r="Q34" s="14"/>
    </row>
    <row r="35" spans="1:17" ht="13.5" customHeight="1">
      <c r="A35" s="196">
        <f>316679551068/151192689981</f>
        <v>2.094542739518665</v>
      </c>
      <c r="B35" s="53">
        <v>1.9473</v>
      </c>
      <c r="C35" s="53">
        <v>1.732</v>
      </c>
      <c r="D35" s="28"/>
      <c r="E35" s="155"/>
      <c r="F35" s="18"/>
      <c r="G35" s="33" t="s">
        <v>70</v>
      </c>
      <c r="H35" s="19"/>
      <c r="I35" s="41" t="s">
        <v>71</v>
      </c>
      <c r="J35" s="43">
        <v>2.0682</v>
      </c>
      <c r="K35" s="43">
        <v>1.927</v>
      </c>
      <c r="L35" s="43">
        <v>2.1276</v>
      </c>
      <c r="M35" s="46">
        <v>2.071</v>
      </c>
      <c r="N35" s="12">
        <f>J35-L35</f>
        <v>-0.05940000000000012</v>
      </c>
      <c r="O35" s="14">
        <f>ABS(N35/L35*100)</f>
        <v>2.7918781725888375</v>
      </c>
      <c r="P35" s="12">
        <f>K35-M35</f>
        <v>-0.14400000000000013</v>
      </c>
      <c r="Q35" s="14">
        <f>ABS(P35/M35*100)</f>
        <v>6.953162723322072</v>
      </c>
    </row>
    <row r="36" spans="1:17" ht="12.75" customHeight="1">
      <c r="A36" s="42"/>
      <c r="B36" s="53"/>
      <c r="C36" s="53"/>
      <c r="D36" s="28"/>
      <c r="E36" s="155"/>
      <c r="F36" s="18"/>
      <c r="G36" s="33"/>
      <c r="H36" s="19"/>
      <c r="I36" s="41"/>
      <c r="L36" s="43"/>
      <c r="M36" s="46"/>
      <c r="N36" s="44"/>
      <c r="O36" s="47"/>
      <c r="P36" s="44"/>
      <c r="Q36" s="47"/>
    </row>
    <row r="37" ht="13.5" customHeight="1">
      <c r="E37" s="155" t="s">
        <v>86</v>
      </c>
    </row>
    <row r="38" ht="13.5" customHeight="1">
      <c r="E38" s="9"/>
    </row>
    <row r="39" spans="1:26" s="198" customFormat="1" ht="13.5" customHeight="1">
      <c r="A39" s="184">
        <v>46958.68</v>
      </c>
      <c r="B39" s="184">
        <f>(5619065515.19+141348292.44+3347166153.96)/(132777.089+3216.423+73331.797)</f>
        <v>43509.215417376974</v>
      </c>
      <c r="C39" s="184">
        <v>41015.54</v>
      </c>
      <c r="G39" s="199" t="s">
        <v>124</v>
      </c>
      <c r="I39" s="176" t="s">
        <v>104</v>
      </c>
      <c r="J39" s="200">
        <v>54991.22</v>
      </c>
      <c r="K39" s="200">
        <v>49648.91</v>
      </c>
      <c r="L39" s="184">
        <v>43921.5</v>
      </c>
      <c r="M39" s="184">
        <v>42897.01</v>
      </c>
      <c r="N39" s="12">
        <f>J39-L39</f>
        <v>11069.720000000001</v>
      </c>
      <c r="O39" s="14">
        <f>ABS(N39/L39*100)</f>
        <v>25.2034197374862</v>
      </c>
      <c r="P39" s="12">
        <f>K39-M39</f>
        <v>6751.9000000000015</v>
      </c>
      <c r="Q39" s="14">
        <f>ABS(P39/M39*100)</f>
        <v>15.73979165447662</v>
      </c>
      <c r="W39" s="201"/>
      <c r="X39" s="201"/>
      <c r="Y39" s="201"/>
      <c r="Z39" s="201"/>
    </row>
    <row r="40" spans="1:17" ht="13.5" customHeight="1">
      <c r="A40" s="164"/>
      <c r="B40" s="164"/>
      <c r="C40" s="164"/>
      <c r="E40" s="155"/>
      <c r="G40" s="33"/>
      <c r="I40" s="41"/>
      <c r="L40" s="164"/>
      <c r="M40" s="164"/>
      <c r="N40" s="44"/>
      <c r="O40" s="47"/>
      <c r="P40" s="164"/>
      <c r="Q40" s="47"/>
    </row>
    <row r="41" spans="1:17" s="147" customFormat="1" ht="13.5" customHeight="1">
      <c r="A41" s="163"/>
      <c r="B41" s="163"/>
      <c r="C41" s="163"/>
      <c r="E41" s="157" t="s">
        <v>87</v>
      </c>
      <c r="F41" s="146"/>
      <c r="G41" s="115"/>
      <c r="H41" s="146"/>
      <c r="I41" s="159"/>
      <c r="J41" s="193"/>
      <c r="K41" s="193"/>
      <c r="L41" s="163"/>
      <c r="M41" s="163"/>
      <c r="N41" s="167"/>
      <c r="O41" s="168"/>
      <c r="P41" s="163"/>
      <c r="Q41" s="168"/>
    </row>
    <row r="42" spans="1:17" s="147" customFormat="1" ht="13.5" customHeight="1">
      <c r="A42" s="163">
        <f>21082275652/1964179173</f>
        <v>10.733377047166154</v>
      </c>
      <c r="B42" s="163">
        <v>10.5</v>
      </c>
      <c r="C42" s="163">
        <f>16563100044.85/2880050003</f>
        <v>5.750976555128234</v>
      </c>
      <c r="E42" s="157"/>
      <c r="F42" s="146"/>
      <c r="G42" s="115" t="s">
        <v>88</v>
      </c>
      <c r="H42" s="146"/>
      <c r="I42" s="159" t="s">
        <v>89</v>
      </c>
      <c r="J42" s="194">
        <v>10.77</v>
      </c>
      <c r="K42" s="194">
        <v>10.77</v>
      </c>
      <c r="L42" s="163">
        <v>10.73</v>
      </c>
      <c r="M42" s="163">
        <v>10.92</v>
      </c>
      <c r="N42" s="12">
        <f>J42-L42</f>
        <v>0.03999999999999915</v>
      </c>
      <c r="O42" s="14">
        <f>ABS(N42/L42*100)</f>
        <v>0.37278657968312345</v>
      </c>
      <c r="P42" s="12">
        <f>K42-M42</f>
        <v>-0.15000000000000036</v>
      </c>
      <c r="Q42" s="14">
        <f>ABS(P42/M42*100)</f>
        <v>1.373626373626377</v>
      </c>
    </row>
    <row r="43" spans="1:17" s="165" customFormat="1" ht="13.5" customHeight="1">
      <c r="A43"/>
      <c r="B43"/>
      <c r="C43"/>
      <c r="D43" s="152"/>
      <c r="E43" s="152"/>
      <c r="F43" s="152"/>
      <c r="G43" s="152"/>
      <c r="H43" s="152"/>
      <c r="I43" s="152"/>
      <c r="J43" s="200"/>
      <c r="K43" s="200"/>
      <c r="L43"/>
      <c r="M43" s="152"/>
      <c r="N43" s="152"/>
      <c r="O43" s="136"/>
      <c r="P43" s="184"/>
      <c r="Q43" s="166"/>
    </row>
    <row r="44" spans="1:17" ht="13.5" customHeight="1">
      <c r="A44" s="164"/>
      <c r="B44" s="164"/>
      <c r="C44" s="164"/>
      <c r="E44" s="155" t="s">
        <v>90</v>
      </c>
      <c r="G44" s="33"/>
      <c r="I44" s="41"/>
      <c r="J44" s="189"/>
      <c r="K44" s="189"/>
      <c r="L44" s="164"/>
      <c r="M44" s="164"/>
      <c r="N44" s="44"/>
      <c r="O44" s="47"/>
      <c r="P44" s="164"/>
      <c r="Q44" s="47"/>
    </row>
    <row r="45" spans="1:17" ht="13.5" customHeight="1">
      <c r="A45" s="164"/>
      <c r="B45" s="164"/>
      <c r="C45" s="164"/>
      <c r="E45" s="155"/>
      <c r="G45" s="33"/>
      <c r="I45" s="41"/>
      <c r="J45" s="189"/>
      <c r="K45" s="189"/>
      <c r="L45" s="164"/>
      <c r="M45" s="164"/>
      <c r="N45" s="44"/>
      <c r="O45" s="47"/>
      <c r="P45" s="164"/>
      <c r="Q45" s="47"/>
    </row>
    <row r="46" spans="1:17" s="147" customFormat="1" ht="13.5" customHeight="1">
      <c r="A46" s="175">
        <f>513296741/45661650</f>
        <v>11.24130952341845</v>
      </c>
      <c r="B46" s="163">
        <v>9.62</v>
      </c>
      <c r="C46" s="163">
        <f>397345512/45675850</f>
        <v>8.699247238967638</v>
      </c>
      <c r="E46" s="157"/>
      <c r="F46" s="146"/>
      <c r="G46" s="115" t="s">
        <v>91</v>
      </c>
      <c r="H46" s="146"/>
      <c r="I46" s="159" t="s">
        <v>92</v>
      </c>
      <c r="J46" s="194">
        <v>16.52</v>
      </c>
      <c r="K46" s="194">
        <v>11.11</v>
      </c>
      <c r="L46" s="163">
        <v>11.2</v>
      </c>
      <c r="M46" s="163">
        <v>9.43</v>
      </c>
      <c r="N46" s="12">
        <f>J46-L46</f>
        <v>5.32</v>
      </c>
      <c r="O46" s="14">
        <f>ABS(N46/L46*100)</f>
        <v>47.5</v>
      </c>
      <c r="P46" s="12">
        <f>K46-M46</f>
        <v>1.6799999999999997</v>
      </c>
      <c r="Q46" s="14">
        <f>ABS(P46/M46*100)</f>
        <v>17.81548250265111</v>
      </c>
    </row>
    <row r="47" spans="1:17" s="152" customFormat="1" ht="13.5" customHeight="1">
      <c r="A47" s="163">
        <f>37334269/68000</f>
        <v>549.0333676470589</v>
      </c>
      <c r="B47" s="163">
        <v>478.86</v>
      </c>
      <c r="C47" s="163">
        <f>27389727/67000</f>
        <v>408.80189552238807</v>
      </c>
      <c r="D47" s="8"/>
      <c r="E47" s="157"/>
      <c r="F47" s="10"/>
      <c r="G47" s="115" t="s">
        <v>94</v>
      </c>
      <c r="H47" s="10"/>
      <c r="I47" s="159" t="s">
        <v>95</v>
      </c>
      <c r="J47" s="194">
        <v>507.24</v>
      </c>
      <c r="K47" s="194">
        <v>400.26</v>
      </c>
      <c r="L47" s="163">
        <v>440</v>
      </c>
      <c r="M47" s="163">
        <v>436.44</v>
      </c>
      <c r="N47" s="12">
        <f>J47-L47</f>
        <v>67.24000000000001</v>
      </c>
      <c r="O47" s="14">
        <f>ABS(N47/L47*100)</f>
        <v>15.281818181818183</v>
      </c>
      <c r="P47" s="12">
        <f>K47-M47</f>
        <v>-36.18000000000001</v>
      </c>
      <c r="Q47" s="14">
        <f>ABS(P47/M47*100)</f>
        <v>8.289799285125104</v>
      </c>
    </row>
    <row r="48" spans="1:17" s="147" customFormat="1" ht="13.5" customHeight="1">
      <c r="A48" s="163">
        <f>2096314/90650</f>
        <v>23.125361279646995</v>
      </c>
      <c r="B48" s="163">
        <v>40.87</v>
      </c>
      <c r="C48" s="163">
        <v>39.74</v>
      </c>
      <c r="E48" s="157"/>
      <c r="F48" s="146"/>
      <c r="G48" s="115" t="s">
        <v>93</v>
      </c>
      <c r="H48" s="146"/>
      <c r="I48" s="159" t="s">
        <v>92</v>
      </c>
      <c r="J48" s="194">
        <v>20.69</v>
      </c>
      <c r="K48" s="194">
        <v>46.12</v>
      </c>
      <c r="L48" s="163">
        <v>25</v>
      </c>
      <c r="M48" s="163">
        <v>24.63</v>
      </c>
      <c r="N48" s="12">
        <f>J48-L48</f>
        <v>-4.309999999999999</v>
      </c>
      <c r="O48" s="14">
        <f>ABS(N48/L48*100)</f>
        <v>17.239999999999995</v>
      </c>
      <c r="P48" s="12">
        <f>K48-M48</f>
        <v>21.49</v>
      </c>
      <c r="Q48" s="14">
        <f>ABS(P48/M48*100)</f>
        <v>87.25131952902963</v>
      </c>
    </row>
    <row r="49" spans="1:17" ht="13.5" customHeight="1" hidden="1">
      <c r="A49" s="163">
        <f>8061274/10000</f>
        <v>806.1274</v>
      </c>
      <c r="B49" s="163">
        <v>1083.61</v>
      </c>
      <c r="C49" s="163">
        <f>10764789/10000</f>
        <v>1076.4789</v>
      </c>
      <c r="D49" s="8"/>
      <c r="E49" s="157"/>
      <c r="F49" s="10"/>
      <c r="G49" s="115" t="s">
        <v>96</v>
      </c>
      <c r="H49" s="10"/>
      <c r="I49" s="159" t="s">
        <v>97</v>
      </c>
      <c r="J49" s="186">
        <v>757.44</v>
      </c>
      <c r="K49" s="186">
        <v>1031.32</v>
      </c>
      <c r="L49" s="163">
        <v>1000</v>
      </c>
      <c r="M49" s="163">
        <v>1087.3</v>
      </c>
      <c r="N49" s="44">
        <f>A49-L49</f>
        <v>-193.87260000000003</v>
      </c>
      <c r="O49" s="47">
        <f>ABS(N49/L49*100)</f>
        <v>19.387260000000005</v>
      </c>
      <c r="P49" s="164">
        <f>B49-M49</f>
        <v>-3.6900000000000546</v>
      </c>
      <c r="Q49" s="47">
        <f>ABS(P49/M49)*100</f>
        <v>0.3393727582084112</v>
      </c>
    </row>
    <row r="50" spans="1:17" ht="13.5" customHeight="1">
      <c r="A50" s="163"/>
      <c r="B50" s="163"/>
      <c r="C50" s="163"/>
      <c r="D50" s="8"/>
      <c r="E50" s="157"/>
      <c r="F50" s="10"/>
      <c r="G50" s="115"/>
      <c r="H50" s="10"/>
      <c r="I50" s="159"/>
      <c r="L50" s="163"/>
      <c r="M50" s="163"/>
      <c r="N50" s="44"/>
      <c r="O50" s="47"/>
      <c r="P50" s="164"/>
      <c r="Q50" s="47"/>
    </row>
    <row r="51" spans="1:17" ht="13.5" customHeight="1">
      <c r="A51" s="163"/>
      <c r="B51" s="163"/>
      <c r="D51" s="8"/>
      <c r="E51" s="157" t="s">
        <v>112</v>
      </c>
      <c r="F51" s="10"/>
      <c r="G51" s="115"/>
      <c r="H51" s="10"/>
      <c r="I51" s="159"/>
      <c r="L51" s="163"/>
      <c r="M51" s="163"/>
      <c r="N51" s="44"/>
      <c r="O51" s="47"/>
      <c r="P51" s="164"/>
      <c r="Q51" s="47"/>
    </row>
    <row r="52" spans="1:17" ht="13.5" customHeight="1">
      <c r="A52" s="163"/>
      <c r="B52" s="163"/>
      <c r="C52" s="163"/>
      <c r="D52" s="8"/>
      <c r="E52" s="157"/>
      <c r="F52" s="10"/>
      <c r="G52" s="115"/>
      <c r="H52" s="10"/>
      <c r="I52" s="159"/>
      <c r="L52" s="163"/>
      <c r="M52" s="163"/>
      <c r="N52" s="44"/>
      <c r="O52" s="47"/>
      <c r="P52" s="164"/>
      <c r="Q52" s="47"/>
    </row>
    <row r="53" spans="1:17" ht="13.5" customHeight="1">
      <c r="A53" s="163">
        <v>15337.52</v>
      </c>
      <c r="B53" s="163">
        <v>14024.86</v>
      </c>
      <c r="C53" s="163">
        <v>3400.69</v>
      </c>
      <c r="D53" s="8"/>
      <c r="E53" s="157"/>
      <c r="F53" s="10"/>
      <c r="G53" s="115" t="s">
        <v>99</v>
      </c>
      <c r="H53" s="10"/>
      <c r="I53" s="159" t="s">
        <v>98</v>
      </c>
      <c r="J53" s="189">
        <v>15341.56</v>
      </c>
      <c r="K53" s="189">
        <v>3522.56</v>
      </c>
      <c r="L53" s="163">
        <v>15333.33</v>
      </c>
      <c r="M53" s="163">
        <v>3538.35</v>
      </c>
      <c r="N53" s="12">
        <f aca="true" t="shared" si="4" ref="N53:N59">J53-L53</f>
        <v>8.229999999999563</v>
      </c>
      <c r="O53" s="14">
        <f aca="true" t="shared" si="5" ref="O53:O59">ABS(N53/L53*100)</f>
        <v>0.05367392471171992</v>
      </c>
      <c r="P53" s="12">
        <f aca="true" t="shared" si="6" ref="P53:P59">K53-M53</f>
        <v>-15.789999999999964</v>
      </c>
      <c r="Q53" s="14">
        <f aca="true" t="shared" si="7" ref="Q53:Q59">ABS(P53/M53*100)</f>
        <v>0.44625319711164707</v>
      </c>
    </row>
    <row r="54" spans="1:17" ht="13.5" customHeight="1">
      <c r="A54" s="163">
        <v>13181.11</v>
      </c>
      <c r="B54" s="163">
        <v>13624.91</v>
      </c>
      <c r="C54" s="163">
        <v>4140.64</v>
      </c>
      <c r="D54" s="8"/>
      <c r="E54" s="157"/>
      <c r="F54" s="10"/>
      <c r="G54" s="115" t="s">
        <v>109</v>
      </c>
      <c r="H54" s="10"/>
      <c r="I54" s="159" t="s">
        <v>82</v>
      </c>
      <c r="J54" s="189">
        <v>13152.46</v>
      </c>
      <c r="K54" s="189">
        <v>3783.13</v>
      </c>
      <c r="L54" s="163">
        <v>13142.87</v>
      </c>
      <c r="M54" s="163">
        <v>4095.55</v>
      </c>
      <c r="N54" s="12">
        <f t="shared" si="4"/>
        <v>9.589999999998327</v>
      </c>
      <c r="O54" s="14">
        <f t="shared" si="5"/>
        <v>0.07296731992326125</v>
      </c>
      <c r="P54" s="12">
        <f t="shared" si="6"/>
        <v>-312.4200000000001</v>
      </c>
      <c r="Q54" s="14">
        <f t="shared" si="7"/>
        <v>7.628279474063314</v>
      </c>
    </row>
    <row r="55" spans="1:17" ht="13.5" customHeight="1">
      <c r="A55" s="163">
        <v>17150.56</v>
      </c>
      <c r="B55" s="163">
        <v>14240.77</v>
      </c>
      <c r="C55" s="163">
        <v>4434.97</v>
      </c>
      <c r="D55" s="8"/>
      <c r="E55" s="157"/>
      <c r="F55" s="10"/>
      <c r="G55" s="115" t="s">
        <v>100</v>
      </c>
      <c r="H55" s="10"/>
      <c r="I55" s="159" t="s">
        <v>98</v>
      </c>
      <c r="J55" s="189">
        <v>17153.93</v>
      </c>
      <c r="K55" s="189">
        <v>4399.87</v>
      </c>
      <c r="L55" s="163">
        <v>17142.87</v>
      </c>
      <c r="M55" s="163">
        <v>4913.23</v>
      </c>
      <c r="N55" s="12">
        <f t="shared" si="4"/>
        <v>11.06000000000131</v>
      </c>
      <c r="O55" s="14">
        <f t="shared" si="5"/>
        <v>0.0645166182792106</v>
      </c>
      <c r="P55" s="12">
        <f t="shared" si="6"/>
        <v>-513.3599999999997</v>
      </c>
      <c r="Q55" s="14">
        <f t="shared" si="7"/>
        <v>10.448523679941703</v>
      </c>
    </row>
    <row r="56" spans="1:17" ht="13.5" customHeight="1">
      <c r="A56" s="163">
        <v>5097.92</v>
      </c>
      <c r="B56" s="163">
        <v>4808.73</v>
      </c>
      <c r="C56" s="163">
        <v>1374.89</v>
      </c>
      <c r="D56" s="8"/>
      <c r="E56" s="157"/>
      <c r="F56" s="10"/>
      <c r="G56" s="115" t="s">
        <v>102</v>
      </c>
      <c r="H56" s="10"/>
      <c r="I56" s="135" t="s">
        <v>101</v>
      </c>
      <c r="J56" s="189">
        <v>5896.56</v>
      </c>
      <c r="K56" s="189">
        <v>1469.63</v>
      </c>
      <c r="L56" s="163">
        <v>5714.29</v>
      </c>
      <c r="M56" s="163">
        <v>2122.54</v>
      </c>
      <c r="N56" s="12">
        <f t="shared" si="4"/>
        <v>182.27000000000044</v>
      </c>
      <c r="O56" s="14">
        <f t="shared" si="5"/>
        <v>3.1897226077080516</v>
      </c>
      <c r="P56" s="12">
        <f t="shared" si="6"/>
        <v>-652.9099999999999</v>
      </c>
      <c r="Q56" s="14">
        <f t="shared" si="7"/>
        <v>30.760786604728292</v>
      </c>
    </row>
    <row r="57" spans="1:17" ht="13.5" customHeight="1">
      <c r="A57" s="163">
        <v>21510.22</v>
      </c>
      <c r="B57" s="163">
        <v>23977.08</v>
      </c>
      <c r="C57" s="163">
        <v>11620.5</v>
      </c>
      <c r="D57" s="8"/>
      <c r="E57" s="157"/>
      <c r="F57" s="10"/>
      <c r="G57" s="115" t="s">
        <v>120</v>
      </c>
      <c r="H57" s="10"/>
      <c r="I57" s="135" t="s">
        <v>101</v>
      </c>
      <c r="J57" s="189">
        <v>22156.32</v>
      </c>
      <c r="K57" s="189">
        <v>11275.86</v>
      </c>
      <c r="L57" s="163">
        <v>22142.86</v>
      </c>
      <c r="M57" s="163">
        <v>14587.97</v>
      </c>
      <c r="N57" s="12">
        <f t="shared" si="4"/>
        <v>13.459999999999127</v>
      </c>
      <c r="O57" s="14">
        <f t="shared" si="5"/>
        <v>0.06078708893069426</v>
      </c>
      <c r="P57" s="12">
        <f t="shared" si="6"/>
        <v>-3312.1099999999988</v>
      </c>
      <c r="Q57" s="14">
        <f t="shared" si="7"/>
        <v>22.704392729077444</v>
      </c>
    </row>
    <row r="58" spans="1:17" ht="13.5" customHeight="1">
      <c r="A58" s="163">
        <v>17957.8</v>
      </c>
      <c r="B58" s="163">
        <v>22591.98</v>
      </c>
      <c r="C58" s="163">
        <v>6750.52</v>
      </c>
      <c r="D58" s="8"/>
      <c r="E58" s="157"/>
      <c r="F58" s="10"/>
      <c r="G58" s="115" t="s">
        <v>103</v>
      </c>
      <c r="H58" s="10"/>
      <c r="I58" s="135" t="s">
        <v>101</v>
      </c>
      <c r="J58" s="189">
        <v>18644.03</v>
      </c>
      <c r="K58" s="189">
        <v>8295</v>
      </c>
      <c r="L58" s="163">
        <v>18571.43</v>
      </c>
      <c r="M58" s="163">
        <v>5163.22</v>
      </c>
      <c r="N58" s="12">
        <f t="shared" si="4"/>
        <v>72.59999999999854</v>
      </c>
      <c r="O58" s="14">
        <f t="shared" si="5"/>
        <v>0.3909230468520655</v>
      </c>
      <c r="P58" s="12">
        <f t="shared" si="6"/>
        <v>3131.7799999999997</v>
      </c>
      <c r="Q58" s="14">
        <f t="shared" si="7"/>
        <v>60.655559902541434</v>
      </c>
    </row>
    <row r="59" spans="1:17" s="50" customFormat="1" ht="13.5" customHeight="1" thickBot="1">
      <c r="A59" s="208">
        <v>6276.24</v>
      </c>
      <c r="B59" s="208">
        <v>9120.86</v>
      </c>
      <c r="C59" s="208">
        <v>6371.87</v>
      </c>
      <c r="D59" s="15"/>
      <c r="E59" s="209"/>
      <c r="F59" s="20"/>
      <c r="G59" s="34" t="s">
        <v>110</v>
      </c>
      <c r="H59" s="20"/>
      <c r="I59" s="210" t="s">
        <v>101</v>
      </c>
      <c r="J59" s="211">
        <v>6862.87</v>
      </c>
      <c r="K59" s="211">
        <v>7344.94</v>
      </c>
      <c r="L59" s="208">
        <v>6857.14</v>
      </c>
      <c r="M59" s="208">
        <v>4687.95</v>
      </c>
      <c r="N59" s="49">
        <f t="shared" si="4"/>
        <v>5.729999999999563</v>
      </c>
      <c r="O59" s="212">
        <f t="shared" si="5"/>
        <v>0.08356253481771647</v>
      </c>
      <c r="P59" s="49">
        <f t="shared" si="6"/>
        <v>2656.99</v>
      </c>
      <c r="Q59" s="212">
        <f t="shared" si="7"/>
        <v>56.67701234014868</v>
      </c>
    </row>
    <row r="60" spans="1:17" s="147" customFormat="1" ht="13.5" customHeight="1">
      <c r="A60" s="163"/>
      <c r="B60" s="163"/>
      <c r="C60" s="163"/>
      <c r="E60" s="157"/>
      <c r="F60" s="146"/>
      <c r="G60" s="115"/>
      <c r="H60" s="146"/>
      <c r="I60" s="161"/>
      <c r="J60" s="194"/>
      <c r="K60" s="194"/>
      <c r="L60" s="163"/>
      <c r="M60" s="163"/>
      <c r="N60" s="175"/>
      <c r="O60" s="168"/>
      <c r="P60" s="163"/>
      <c r="Q60" s="168"/>
    </row>
    <row r="61" spans="1:17" s="147" customFormat="1" ht="13.5" customHeight="1">
      <c r="A61" s="163"/>
      <c r="B61" s="163"/>
      <c r="C61" s="163"/>
      <c r="E61" s="157"/>
      <c r="F61" s="146"/>
      <c r="G61" s="115"/>
      <c r="H61" s="146"/>
      <c r="I61" s="197"/>
      <c r="J61" s="194"/>
      <c r="K61" s="194"/>
      <c r="L61" s="163"/>
      <c r="M61" s="163"/>
      <c r="N61" s="175"/>
      <c r="O61" s="168"/>
      <c r="P61" s="163"/>
      <c r="Q61" s="168"/>
    </row>
    <row r="62" spans="1:17" s="147" customFormat="1" ht="18.75" customHeight="1">
      <c r="A62" s="185"/>
      <c r="B62" s="185"/>
      <c r="C62" s="163"/>
      <c r="E62" s="157"/>
      <c r="F62" s="146"/>
      <c r="G62" s="115"/>
      <c r="H62" s="146"/>
      <c r="I62" s="176"/>
      <c r="J62" s="193"/>
      <c r="K62" s="193"/>
      <c r="L62" s="185"/>
      <c r="M62" s="185"/>
      <c r="N62" s="167"/>
      <c r="O62" s="168"/>
      <c r="P62" s="167"/>
      <c r="Q62" s="168"/>
    </row>
    <row r="63" spans="1:17" ht="13.5" customHeight="1">
      <c r="A63" s="164"/>
      <c r="B63" s="164"/>
      <c r="C63" s="164"/>
      <c r="L63" s="162"/>
      <c r="M63" s="162"/>
      <c r="N63" s="44"/>
      <c r="O63" s="47"/>
      <c r="P63" s="44"/>
      <c r="Q63" s="47"/>
    </row>
    <row r="64" spans="1:16" ht="13.5" customHeight="1">
      <c r="A64" s="164"/>
      <c r="B64" s="164"/>
      <c r="C64" s="164"/>
      <c r="L64" s="162"/>
      <c r="M64" s="162"/>
      <c r="N64" s="162"/>
      <c r="O64" s="47"/>
      <c r="P64" s="162"/>
    </row>
    <row r="65" spans="1:16" ht="13.5" customHeight="1">
      <c r="A65" s="164"/>
      <c r="B65" s="164"/>
      <c r="C65" s="164"/>
      <c r="L65" s="162"/>
      <c r="M65" s="162"/>
      <c r="N65" s="162"/>
      <c r="O65" s="47"/>
      <c r="P65" s="162"/>
    </row>
    <row r="66" spans="1:16" ht="13.5" customHeight="1">
      <c r="A66" s="164"/>
      <c r="B66" s="164"/>
      <c r="C66" s="164"/>
      <c r="L66" s="162"/>
      <c r="M66" s="162"/>
      <c r="N66" s="162"/>
      <c r="O66" s="47"/>
      <c r="P66" s="162"/>
    </row>
    <row r="67" spans="1:16" ht="13.5" customHeight="1">
      <c r="A67" s="164"/>
      <c r="B67" s="164"/>
      <c r="C67" s="164"/>
      <c r="L67" s="162"/>
      <c r="M67" s="162"/>
      <c r="N67" s="162"/>
      <c r="O67" s="47"/>
      <c r="P67" s="162"/>
    </row>
    <row r="68" spans="1:16" ht="18.75" customHeight="1">
      <c r="A68" s="164"/>
      <c r="B68" s="164"/>
      <c r="C68" s="164"/>
      <c r="E68" s="155"/>
      <c r="G68" s="33"/>
      <c r="I68" s="135"/>
      <c r="L68" s="162"/>
      <c r="M68" s="162"/>
      <c r="N68" s="162"/>
      <c r="O68" s="47"/>
      <c r="P68" s="162"/>
    </row>
    <row r="69" spans="1:16" ht="13.5" customHeight="1">
      <c r="A69" s="164"/>
      <c r="B69" s="164"/>
      <c r="C69" s="164"/>
      <c r="L69" s="162"/>
      <c r="M69" s="162"/>
      <c r="N69" s="162"/>
      <c r="O69" s="47"/>
      <c r="P69" s="162"/>
    </row>
    <row r="70" spans="1:16" ht="13.5" customHeight="1">
      <c r="A70" s="164"/>
      <c r="B70" s="164"/>
      <c r="C70" s="164"/>
      <c r="L70" s="162"/>
      <c r="M70" s="162"/>
      <c r="N70" s="162"/>
      <c r="O70" s="47"/>
      <c r="P70" s="162"/>
    </row>
    <row r="71" spans="1:16" ht="13.5" customHeight="1">
      <c r="A71" s="164"/>
      <c r="B71" s="164"/>
      <c r="C71" s="164"/>
      <c r="L71" s="162"/>
      <c r="M71" s="162"/>
      <c r="N71" s="162"/>
      <c r="O71" s="47"/>
      <c r="P71" s="162"/>
    </row>
    <row r="72" spans="1:16" ht="13.5" customHeight="1">
      <c r="A72" s="164"/>
      <c r="B72" s="164"/>
      <c r="C72" s="164"/>
      <c r="L72" s="162"/>
      <c r="M72" s="162"/>
      <c r="N72" s="162"/>
      <c r="O72" s="47"/>
      <c r="P72" s="162"/>
    </row>
    <row r="73" spans="1:16" ht="13.5" customHeight="1">
      <c r="A73" s="164"/>
      <c r="B73" s="164"/>
      <c r="C73" s="164"/>
      <c r="L73" s="162"/>
      <c r="M73" s="162"/>
      <c r="N73" s="162"/>
      <c r="O73" s="47"/>
      <c r="P73" s="162"/>
    </row>
    <row r="74" spans="1:16" ht="13.5" customHeight="1">
      <c r="A74" s="164"/>
      <c r="B74" s="164"/>
      <c r="C74" s="164"/>
      <c r="L74" s="162"/>
      <c r="M74" s="162"/>
      <c r="N74" s="162"/>
      <c r="O74" s="47"/>
      <c r="P74" s="162"/>
    </row>
    <row r="75" spans="1:16" ht="13.5" customHeight="1">
      <c r="A75" s="9"/>
      <c r="B75" s="9"/>
      <c r="C75" s="9"/>
      <c r="L75" s="162"/>
      <c r="M75" s="162"/>
      <c r="N75" s="162"/>
      <c r="O75" s="47"/>
      <c r="P75" s="162"/>
    </row>
    <row r="76" spans="1:16" ht="13.5" customHeight="1">
      <c r="A76" s="9"/>
      <c r="B76" s="9"/>
      <c r="C76" s="9"/>
      <c r="L76" s="162"/>
      <c r="M76" s="162"/>
      <c r="N76" s="162"/>
      <c r="O76" s="47"/>
      <c r="P76" s="162"/>
    </row>
    <row r="77" spans="1:16" ht="13.5" customHeight="1">
      <c r="A77" s="9"/>
      <c r="B77" s="9"/>
      <c r="C77" s="9"/>
      <c r="L77" s="162"/>
      <c r="M77" s="162"/>
      <c r="N77" s="162"/>
      <c r="O77" s="47"/>
      <c r="P77" s="162"/>
    </row>
    <row r="78" spans="1:15" ht="13.5" customHeight="1">
      <c r="A78" s="9"/>
      <c r="B78" s="9"/>
      <c r="C78" s="9"/>
      <c r="O78" s="47"/>
    </row>
    <row r="79" spans="1:15" ht="13.5" customHeight="1">
      <c r="A79" s="9"/>
      <c r="B79" s="9"/>
      <c r="C79" s="9"/>
      <c r="O79" s="47"/>
    </row>
    <row r="80" ht="13.5" customHeight="1">
      <c r="O80" s="47"/>
    </row>
    <row r="81" ht="13.5" customHeight="1">
      <c r="O81" s="47"/>
    </row>
    <row r="82" ht="13.5" customHeight="1">
      <c r="O82" s="47"/>
    </row>
    <row r="83" ht="13.5" customHeight="1">
      <c r="O83" s="47"/>
    </row>
    <row r="84" ht="13.5" customHeight="1">
      <c r="O84" s="47"/>
    </row>
    <row r="85" ht="13.5" customHeight="1">
      <c r="O85" s="47"/>
    </row>
    <row r="86" ht="13.5" customHeight="1">
      <c r="O86" s="47"/>
    </row>
    <row r="87" ht="13.5" customHeight="1">
      <c r="O87" s="47"/>
    </row>
    <row r="88" ht="13.5" customHeight="1">
      <c r="O88" s="47"/>
    </row>
    <row r="89" ht="13.5" customHeight="1">
      <c r="O89" s="47"/>
    </row>
    <row r="90" ht="13.5" customHeight="1">
      <c r="O90" s="47"/>
    </row>
    <row r="91" ht="13.5" customHeight="1">
      <c r="O91" s="47"/>
    </row>
    <row r="92" ht="13.5" customHeight="1">
      <c r="O92" s="47"/>
    </row>
    <row r="93" spans="1:17" ht="13.5" customHeight="1">
      <c r="A93" s="130"/>
      <c r="B93" s="8"/>
      <c r="C93" s="8"/>
      <c r="D93" s="8"/>
      <c r="E93" s="157"/>
      <c r="F93" s="10"/>
      <c r="G93" s="115"/>
      <c r="H93" s="115"/>
      <c r="I93" s="159"/>
      <c r="J93" s="194"/>
      <c r="K93" s="194"/>
      <c r="L93" s="8"/>
      <c r="M93" s="8"/>
      <c r="N93" s="8"/>
      <c r="O93" s="47"/>
      <c r="P93" s="8"/>
      <c r="Q93" s="8"/>
    </row>
    <row r="94" spans="1:17" ht="13.5" customHeight="1">
      <c r="A94" s="130"/>
      <c r="B94" s="8"/>
      <c r="C94" s="8"/>
      <c r="D94" s="8"/>
      <c r="E94" s="157"/>
      <c r="F94" s="10"/>
      <c r="G94" s="115"/>
      <c r="H94" s="115"/>
      <c r="I94" s="159"/>
      <c r="J94" s="194"/>
      <c r="K94" s="194"/>
      <c r="L94" s="8"/>
      <c r="M94" s="8"/>
      <c r="N94" s="8"/>
      <c r="O94" s="47"/>
      <c r="P94" s="8"/>
      <c r="Q94" s="8"/>
    </row>
    <row r="95" spans="1:17" ht="13.5" customHeight="1">
      <c r="A95" s="130"/>
      <c r="B95" s="8"/>
      <c r="C95" s="8"/>
      <c r="D95" s="8"/>
      <c r="E95" s="157"/>
      <c r="F95" s="10"/>
      <c r="G95" s="115"/>
      <c r="H95" s="115"/>
      <c r="I95" s="159"/>
      <c r="J95" s="194"/>
      <c r="K95" s="194"/>
      <c r="L95" s="8"/>
      <c r="M95" s="8"/>
      <c r="N95" s="8"/>
      <c r="O95" s="47"/>
      <c r="P95" s="8"/>
      <c r="Q95" s="8"/>
    </row>
    <row r="96" spans="1:17" ht="13.5" customHeight="1">
      <c r="A96" s="130"/>
      <c r="B96" s="8"/>
      <c r="C96" s="8"/>
      <c r="D96" s="8"/>
      <c r="E96" s="157"/>
      <c r="F96" s="10"/>
      <c r="G96" s="115"/>
      <c r="H96" s="115"/>
      <c r="I96" s="159"/>
      <c r="J96" s="194"/>
      <c r="K96" s="194"/>
      <c r="L96" s="8"/>
      <c r="M96" s="8"/>
      <c r="N96" s="8"/>
      <c r="O96" s="47"/>
      <c r="P96" s="8"/>
      <c r="Q96" s="8"/>
    </row>
    <row r="97" spans="1:17" ht="13.5" customHeight="1">
      <c r="A97" s="130"/>
      <c r="B97" s="8"/>
      <c r="C97" s="8"/>
      <c r="D97" s="8"/>
      <c r="E97" s="157"/>
      <c r="F97" s="10"/>
      <c r="G97" s="115"/>
      <c r="H97" s="115"/>
      <c r="I97" s="159"/>
      <c r="J97" s="194"/>
      <c r="K97" s="194"/>
      <c r="L97" s="8"/>
      <c r="M97" s="8"/>
      <c r="N97" s="8"/>
      <c r="O97" s="47"/>
      <c r="P97" s="8"/>
      <c r="Q97" s="8"/>
    </row>
    <row r="98" spans="1:17" ht="13.5" customHeight="1">
      <c r="A98" s="130"/>
      <c r="B98" s="8"/>
      <c r="C98" s="8"/>
      <c r="D98" s="8"/>
      <c r="E98" s="157"/>
      <c r="F98" s="10"/>
      <c r="G98" s="115"/>
      <c r="H98" s="115"/>
      <c r="I98" s="159"/>
      <c r="J98" s="194"/>
      <c r="K98" s="194"/>
      <c r="L98" s="8"/>
      <c r="M98" s="8"/>
      <c r="N98" s="8"/>
      <c r="O98" s="47"/>
      <c r="P98" s="8"/>
      <c r="Q98" s="8"/>
    </row>
    <row r="99" spans="1:17" ht="13.5" customHeight="1">
      <c r="A99" s="130"/>
      <c r="B99" s="8"/>
      <c r="C99" s="8"/>
      <c r="D99" s="8"/>
      <c r="E99" s="157"/>
      <c r="F99" s="10"/>
      <c r="G99" s="115"/>
      <c r="H99" s="115"/>
      <c r="I99" s="159"/>
      <c r="J99" s="194"/>
      <c r="K99" s="194"/>
      <c r="L99" s="8"/>
      <c r="M99" s="8"/>
      <c r="N99" s="8"/>
      <c r="O99" s="47"/>
      <c r="P99" s="8"/>
      <c r="Q99" s="8"/>
    </row>
    <row r="100" spans="1:17" ht="13.5" customHeight="1">
      <c r="A100" s="130"/>
      <c r="B100" s="8"/>
      <c r="C100" s="8"/>
      <c r="D100" s="8"/>
      <c r="E100" s="157"/>
      <c r="F100" s="10"/>
      <c r="G100" s="115"/>
      <c r="H100" s="115"/>
      <c r="I100" s="159"/>
      <c r="J100" s="194"/>
      <c r="K100" s="194"/>
      <c r="L100" s="8"/>
      <c r="M100" s="8"/>
      <c r="N100" s="8"/>
      <c r="O100" s="47"/>
      <c r="P100" s="8"/>
      <c r="Q100" s="8"/>
    </row>
    <row r="101" spans="1:17" ht="13.5" customHeight="1">
      <c r="A101" s="130"/>
      <c r="B101" s="8"/>
      <c r="C101" s="8"/>
      <c r="D101" s="8"/>
      <c r="E101" s="157"/>
      <c r="F101" s="10"/>
      <c r="G101" s="115"/>
      <c r="H101" s="115"/>
      <c r="I101" s="159"/>
      <c r="J101" s="194"/>
      <c r="K101" s="194"/>
      <c r="L101" s="8"/>
      <c r="M101" s="8"/>
      <c r="N101" s="8"/>
      <c r="O101" s="47"/>
      <c r="P101" s="8"/>
      <c r="Q101" s="8"/>
    </row>
    <row r="102" spans="1:17" ht="13.5" customHeight="1">
      <c r="A102" s="130"/>
      <c r="B102" s="8"/>
      <c r="C102" s="8"/>
      <c r="D102" s="8"/>
      <c r="E102" s="157"/>
      <c r="F102" s="10"/>
      <c r="G102" s="115"/>
      <c r="H102" s="115"/>
      <c r="I102" s="159"/>
      <c r="J102" s="194"/>
      <c r="K102" s="194"/>
      <c r="L102" s="8"/>
      <c r="M102" s="8"/>
      <c r="N102" s="8"/>
      <c r="O102" s="47"/>
      <c r="P102" s="8"/>
      <c r="Q102" s="8"/>
    </row>
    <row r="103" spans="1:17" ht="13.5" customHeight="1">
      <c r="A103" s="130"/>
      <c r="B103" s="8"/>
      <c r="C103" s="8"/>
      <c r="D103" s="8"/>
      <c r="E103" s="157"/>
      <c r="F103" s="10"/>
      <c r="G103" s="115"/>
      <c r="H103" s="115"/>
      <c r="I103" s="159"/>
      <c r="J103" s="194"/>
      <c r="K103" s="194"/>
      <c r="L103" s="8"/>
      <c r="M103" s="8"/>
      <c r="N103" s="8"/>
      <c r="O103" s="47"/>
      <c r="P103" s="8"/>
      <c r="Q103" s="8"/>
    </row>
    <row r="104" spans="1:17" ht="13.5" customHeight="1">
      <c r="A104" s="130"/>
      <c r="B104" s="8"/>
      <c r="C104" s="8"/>
      <c r="D104" s="8"/>
      <c r="E104" s="157"/>
      <c r="F104" s="10"/>
      <c r="G104" s="115"/>
      <c r="H104" s="115"/>
      <c r="I104" s="159"/>
      <c r="J104" s="194"/>
      <c r="K104" s="194"/>
      <c r="L104" s="8"/>
      <c r="M104" s="8"/>
      <c r="N104" s="8"/>
      <c r="O104" s="47"/>
      <c r="P104" s="8"/>
      <c r="Q104" s="8"/>
    </row>
    <row r="105" spans="1:17" ht="13.5" customHeight="1">
      <c r="A105" s="130"/>
      <c r="B105" s="8"/>
      <c r="C105" s="8"/>
      <c r="D105" s="8"/>
      <c r="E105" s="157"/>
      <c r="F105" s="10"/>
      <c r="G105" s="115"/>
      <c r="H105" s="115"/>
      <c r="I105" s="159"/>
      <c r="J105" s="194"/>
      <c r="K105" s="194"/>
      <c r="L105" s="8"/>
      <c r="M105" s="8"/>
      <c r="N105" s="8"/>
      <c r="O105" s="47"/>
      <c r="P105" s="8"/>
      <c r="Q105" s="8"/>
    </row>
    <row r="106" spans="1:17" ht="13.5" customHeight="1">
      <c r="A106" s="130"/>
      <c r="B106" s="8"/>
      <c r="C106" s="8"/>
      <c r="D106" s="8"/>
      <c r="E106" s="157"/>
      <c r="F106" s="10"/>
      <c r="G106" s="115"/>
      <c r="H106" s="115"/>
      <c r="I106" s="159"/>
      <c r="J106" s="194"/>
      <c r="K106" s="194"/>
      <c r="L106" s="8"/>
      <c r="M106" s="8"/>
      <c r="N106" s="8"/>
      <c r="O106" s="47"/>
      <c r="P106" s="8"/>
      <c r="Q106" s="8"/>
    </row>
    <row r="107" spans="1:17" ht="13.5" customHeight="1">
      <c r="A107" s="130"/>
      <c r="B107" s="8"/>
      <c r="C107" s="8"/>
      <c r="D107" s="8"/>
      <c r="E107" s="157"/>
      <c r="F107" s="10"/>
      <c r="G107" s="115"/>
      <c r="H107" s="115"/>
      <c r="I107" s="159"/>
      <c r="J107" s="194"/>
      <c r="K107" s="194"/>
      <c r="L107" s="8"/>
      <c r="M107" s="8"/>
      <c r="N107" s="8"/>
      <c r="O107" s="47"/>
      <c r="P107" s="8"/>
      <c r="Q107" s="8"/>
    </row>
    <row r="108" spans="1:17" ht="13.5" customHeight="1">
      <c r="A108" s="130"/>
      <c r="B108" s="8"/>
      <c r="C108" s="8"/>
      <c r="D108" s="8"/>
      <c r="E108" s="157"/>
      <c r="F108" s="10"/>
      <c r="G108" s="115"/>
      <c r="H108" s="115"/>
      <c r="I108" s="159"/>
      <c r="J108" s="194"/>
      <c r="K108" s="194"/>
      <c r="L108" s="8"/>
      <c r="M108" s="8"/>
      <c r="N108" s="8"/>
      <c r="O108" s="47"/>
      <c r="P108" s="8"/>
      <c r="Q108" s="8"/>
    </row>
    <row r="109" spans="1:17" ht="13.5" customHeight="1">
      <c r="A109" s="130"/>
      <c r="B109" s="8"/>
      <c r="C109" s="8"/>
      <c r="D109" s="8"/>
      <c r="E109" s="157"/>
      <c r="F109" s="10"/>
      <c r="G109" s="115"/>
      <c r="H109" s="115"/>
      <c r="I109" s="159"/>
      <c r="J109" s="194"/>
      <c r="K109" s="194"/>
      <c r="L109" s="8"/>
      <c r="M109" s="8"/>
      <c r="N109" s="8"/>
      <c r="O109" s="47"/>
      <c r="P109" s="8"/>
      <c r="Q109" s="8"/>
    </row>
    <row r="110" spans="1:17" ht="13.5" customHeight="1">
      <c r="A110" s="130"/>
      <c r="B110" s="8"/>
      <c r="C110" s="8"/>
      <c r="D110" s="8"/>
      <c r="E110" s="157"/>
      <c r="F110" s="10"/>
      <c r="G110" s="115"/>
      <c r="H110" s="115"/>
      <c r="I110" s="159"/>
      <c r="J110" s="194"/>
      <c r="K110" s="194"/>
      <c r="L110" s="8"/>
      <c r="M110" s="8"/>
      <c r="N110" s="8"/>
      <c r="O110" s="47"/>
      <c r="P110" s="8"/>
      <c r="Q110" s="8"/>
    </row>
    <row r="111" spans="1:17" ht="13.5" customHeight="1">
      <c r="A111" s="130"/>
      <c r="B111" s="8"/>
      <c r="C111" s="8"/>
      <c r="D111" s="8"/>
      <c r="E111" s="157"/>
      <c r="F111" s="10"/>
      <c r="G111" s="115"/>
      <c r="H111" s="115"/>
      <c r="I111" s="159"/>
      <c r="J111" s="194"/>
      <c r="K111" s="194"/>
      <c r="L111" s="8"/>
      <c r="M111" s="8"/>
      <c r="N111" s="8"/>
      <c r="O111" s="47"/>
      <c r="P111" s="8"/>
      <c r="Q111" s="8"/>
    </row>
    <row r="112" spans="1:17" ht="13.5" customHeight="1">
      <c r="A112" s="130"/>
      <c r="B112" s="8"/>
      <c r="C112" s="8"/>
      <c r="D112" s="8"/>
      <c r="E112" s="157"/>
      <c r="F112" s="10"/>
      <c r="G112" s="115"/>
      <c r="H112" s="115"/>
      <c r="I112" s="159"/>
      <c r="J112" s="194"/>
      <c r="K112" s="194"/>
      <c r="L112" s="8"/>
      <c r="M112" s="8"/>
      <c r="N112" s="8"/>
      <c r="O112" s="47"/>
      <c r="P112" s="8"/>
      <c r="Q112" s="8"/>
    </row>
    <row r="113" spans="1:17" ht="13.5" customHeight="1">
      <c r="A113" s="130"/>
      <c r="B113" s="8"/>
      <c r="C113" s="8"/>
      <c r="D113" s="8"/>
      <c r="E113" s="157"/>
      <c r="F113" s="10"/>
      <c r="G113" s="115"/>
      <c r="H113" s="115"/>
      <c r="I113" s="159"/>
      <c r="J113" s="194"/>
      <c r="K113" s="194"/>
      <c r="L113" s="8"/>
      <c r="M113" s="8"/>
      <c r="N113" s="8"/>
      <c r="O113" s="47"/>
      <c r="P113" s="8"/>
      <c r="Q113" s="8"/>
    </row>
    <row r="114" spans="1:17" ht="13.5" customHeight="1">
      <c r="A114" s="130"/>
      <c r="B114" s="8"/>
      <c r="C114" s="8"/>
      <c r="D114" s="8"/>
      <c r="E114" s="157"/>
      <c r="F114" s="10"/>
      <c r="G114" s="115"/>
      <c r="H114" s="115"/>
      <c r="I114" s="159"/>
      <c r="J114" s="194"/>
      <c r="K114" s="194"/>
      <c r="L114" s="8"/>
      <c r="M114" s="8"/>
      <c r="N114" s="8"/>
      <c r="O114" s="47"/>
      <c r="P114" s="8"/>
      <c r="Q114" s="8"/>
    </row>
    <row r="115" spans="1:17" ht="13.5" customHeight="1">
      <c r="A115" s="130"/>
      <c r="B115" s="8"/>
      <c r="C115" s="8"/>
      <c r="D115" s="8"/>
      <c r="E115" s="157"/>
      <c r="F115" s="10"/>
      <c r="G115" s="115"/>
      <c r="H115" s="115"/>
      <c r="I115" s="159"/>
      <c r="J115" s="194"/>
      <c r="K115" s="194"/>
      <c r="L115" s="8"/>
      <c r="M115" s="8"/>
      <c r="N115" s="8"/>
      <c r="O115" s="47"/>
      <c r="P115" s="8"/>
      <c r="Q115" s="8"/>
    </row>
    <row r="116" spans="1:17" ht="13.5" customHeight="1">
      <c r="A116" s="130"/>
      <c r="B116" s="8"/>
      <c r="C116" s="8"/>
      <c r="D116" s="8"/>
      <c r="E116" s="157"/>
      <c r="F116" s="10"/>
      <c r="G116" s="115"/>
      <c r="H116" s="115"/>
      <c r="I116" s="159"/>
      <c r="J116" s="194"/>
      <c r="K116" s="194"/>
      <c r="L116" s="8"/>
      <c r="M116" s="8"/>
      <c r="N116" s="8"/>
      <c r="O116" s="47"/>
      <c r="P116" s="8"/>
      <c r="Q116" s="8"/>
    </row>
    <row r="117" spans="1:17" ht="13.5" customHeight="1">
      <c r="A117" s="130"/>
      <c r="B117" s="8"/>
      <c r="C117" s="8"/>
      <c r="D117" s="8"/>
      <c r="E117" s="157"/>
      <c r="F117" s="10"/>
      <c r="G117" s="115"/>
      <c r="H117" s="115"/>
      <c r="I117" s="159"/>
      <c r="J117" s="194"/>
      <c r="K117" s="194"/>
      <c r="L117" s="8"/>
      <c r="M117" s="8"/>
      <c r="N117" s="8"/>
      <c r="O117" s="47"/>
      <c r="P117" s="8"/>
      <c r="Q117" s="8"/>
    </row>
    <row r="118" spans="1:17" s="100" customFormat="1" ht="13.5" customHeight="1">
      <c r="A118" s="102"/>
      <c r="B118" s="122"/>
      <c r="C118" s="102"/>
      <c r="D118" s="102"/>
      <c r="E118" s="157"/>
      <c r="F118" s="104"/>
      <c r="G118" s="115"/>
      <c r="H118" s="115"/>
      <c r="I118" s="159"/>
      <c r="J118" s="195"/>
      <c r="K118" s="195"/>
      <c r="L118" s="102"/>
      <c r="M118" s="102"/>
      <c r="N118" s="102"/>
      <c r="O118" s="47"/>
      <c r="P118" s="107"/>
      <c r="Q118" s="102"/>
    </row>
    <row r="119" spans="1:17" s="100" customFormat="1" ht="13.5" customHeight="1">
      <c r="A119" s="121"/>
      <c r="C119" s="102"/>
      <c r="D119" s="102"/>
      <c r="E119" s="157"/>
      <c r="F119" s="104"/>
      <c r="G119" s="115"/>
      <c r="H119" s="115"/>
      <c r="I119" s="159"/>
      <c r="J119" s="195"/>
      <c r="K119" s="195"/>
      <c r="L119" s="102"/>
      <c r="M119" s="102"/>
      <c r="N119" s="99"/>
      <c r="O119" s="47"/>
      <c r="Q119" s="107"/>
    </row>
    <row r="120" spans="5:15" ht="13.5" customHeight="1">
      <c r="E120" s="158"/>
      <c r="G120" s="36"/>
      <c r="H120" s="36"/>
      <c r="I120" s="41"/>
      <c r="K120" s="187"/>
      <c r="O120" s="47"/>
    </row>
    <row r="121" spans="5:15" ht="13.5" customHeight="1">
      <c r="E121" s="158"/>
      <c r="G121" s="36"/>
      <c r="H121" s="36"/>
      <c r="I121" s="41"/>
      <c r="K121" s="187"/>
      <c r="O121" s="47"/>
    </row>
    <row r="122" spans="5:15" ht="13.5" customHeight="1">
      <c r="E122" s="158"/>
      <c r="G122" s="36"/>
      <c r="H122" s="36"/>
      <c r="I122" s="41"/>
      <c r="K122" s="187"/>
      <c r="O122" s="47"/>
    </row>
    <row r="123" spans="5:15" ht="13.5" customHeight="1">
      <c r="E123" s="158"/>
      <c r="G123" s="36"/>
      <c r="H123" s="36"/>
      <c r="I123" s="41"/>
      <c r="K123" s="187"/>
      <c r="O123" s="47"/>
    </row>
    <row r="124" spans="5:15" ht="13.5" customHeight="1">
      <c r="E124" s="158"/>
      <c r="G124" s="36"/>
      <c r="H124" s="36"/>
      <c r="I124" s="41"/>
      <c r="K124" s="187"/>
      <c r="O124" s="47"/>
    </row>
    <row r="125" spans="5:15" ht="13.5" customHeight="1">
      <c r="E125" s="158"/>
      <c r="G125" s="36"/>
      <c r="H125" s="36"/>
      <c r="I125" s="41"/>
      <c r="K125" s="187"/>
      <c r="O125" s="47"/>
    </row>
    <row r="126" spans="5:15" ht="13.5" customHeight="1">
      <c r="E126" s="158"/>
      <c r="G126" s="36"/>
      <c r="H126" s="36"/>
      <c r="I126" s="41"/>
      <c r="K126" s="187"/>
      <c r="O126" s="47"/>
    </row>
    <row r="127" spans="5:15" ht="13.5" customHeight="1">
      <c r="E127" s="158"/>
      <c r="G127" s="36"/>
      <c r="H127" s="36"/>
      <c r="I127" s="41"/>
      <c r="K127" s="187"/>
      <c r="O127" s="47"/>
    </row>
    <row r="128" spans="5:15" ht="13.5" customHeight="1">
      <c r="E128" s="158"/>
      <c r="G128" s="36"/>
      <c r="H128" s="36"/>
      <c r="I128" s="41"/>
      <c r="K128" s="187"/>
      <c r="O128" s="47"/>
    </row>
    <row r="129" spans="5:15" ht="13.5" customHeight="1">
      <c r="E129" s="158"/>
      <c r="G129" s="36"/>
      <c r="H129" s="36"/>
      <c r="I129" s="41"/>
      <c r="K129" s="187"/>
      <c r="O129" s="47"/>
    </row>
    <row r="130" spans="5:15" ht="13.5" customHeight="1">
      <c r="E130" s="158"/>
      <c r="G130" s="36"/>
      <c r="H130" s="36"/>
      <c r="I130" s="41"/>
      <c r="K130" s="187"/>
      <c r="O130" s="47"/>
    </row>
    <row r="131" spans="5:15" ht="13.5" customHeight="1">
      <c r="E131" s="158"/>
      <c r="G131" s="36"/>
      <c r="H131" s="36"/>
      <c r="I131" s="41"/>
      <c r="K131" s="187"/>
      <c r="O131" s="47"/>
    </row>
    <row r="132" spans="5:15" ht="13.5" customHeight="1">
      <c r="E132" s="158"/>
      <c r="G132" s="36"/>
      <c r="H132" s="36"/>
      <c r="I132" s="41"/>
      <c r="K132" s="187"/>
      <c r="O132" s="47"/>
    </row>
    <row r="133" spans="5:15" ht="13.5" customHeight="1">
      <c r="E133" s="158"/>
      <c r="G133" s="36"/>
      <c r="H133" s="36"/>
      <c r="I133" s="41"/>
      <c r="K133" s="187"/>
      <c r="O133" s="47"/>
    </row>
    <row r="134" spans="5:15" ht="13.5" customHeight="1">
      <c r="E134" s="158"/>
      <c r="G134" s="36"/>
      <c r="H134" s="36"/>
      <c r="I134" s="41"/>
      <c r="K134" s="187"/>
      <c r="O134" s="47"/>
    </row>
    <row r="135" spans="5:15" ht="13.5" customHeight="1">
      <c r="E135" s="158"/>
      <c r="G135" s="36"/>
      <c r="H135" s="36"/>
      <c r="I135" s="41"/>
      <c r="K135" s="187"/>
      <c r="O135" s="47"/>
    </row>
    <row r="136" spans="5:15" ht="13.5" customHeight="1">
      <c r="E136" s="158"/>
      <c r="G136" s="36"/>
      <c r="H136" s="36"/>
      <c r="I136" s="41"/>
      <c r="K136" s="187"/>
      <c r="O136" s="47"/>
    </row>
    <row r="137" spans="5:15" ht="13.5" customHeight="1">
      <c r="E137" s="158"/>
      <c r="G137" s="36"/>
      <c r="H137" s="36"/>
      <c r="I137" s="41"/>
      <c r="K137" s="187"/>
      <c r="O137" s="47"/>
    </row>
    <row r="138" spans="5:15" ht="13.5" customHeight="1">
      <c r="E138" s="158"/>
      <c r="G138" s="36"/>
      <c r="H138" s="36"/>
      <c r="I138" s="41"/>
      <c r="K138" s="187"/>
      <c r="O138" s="47"/>
    </row>
    <row r="139" spans="5:15" ht="13.5" customHeight="1">
      <c r="E139" s="158"/>
      <c r="G139" s="36"/>
      <c r="H139" s="36"/>
      <c r="I139" s="41"/>
      <c r="K139" s="187"/>
      <c r="O139" s="47"/>
    </row>
    <row r="140" spans="5:15" ht="13.5" customHeight="1">
      <c r="E140" s="158"/>
      <c r="G140" s="36"/>
      <c r="H140" s="36"/>
      <c r="I140" s="41"/>
      <c r="K140" s="187"/>
      <c r="O140" s="47"/>
    </row>
    <row r="141" spans="5:15" ht="13.5" customHeight="1">
      <c r="E141" s="158"/>
      <c r="G141" s="36"/>
      <c r="H141" s="36"/>
      <c r="I141" s="41"/>
      <c r="K141" s="187"/>
      <c r="O141" s="47"/>
    </row>
    <row r="142" spans="5:15" ht="13.5" customHeight="1">
      <c r="E142" s="158"/>
      <c r="G142" s="36"/>
      <c r="H142" s="36"/>
      <c r="I142" s="41"/>
      <c r="K142" s="187"/>
      <c r="O142" s="47"/>
    </row>
    <row r="143" spans="5:15" ht="13.5" customHeight="1">
      <c r="E143" s="158"/>
      <c r="G143" s="36"/>
      <c r="H143" s="36"/>
      <c r="I143" s="41"/>
      <c r="K143" s="187"/>
      <c r="O143" s="47"/>
    </row>
    <row r="144" spans="5:15" ht="13.5" customHeight="1">
      <c r="E144" s="158"/>
      <c r="G144" s="36"/>
      <c r="H144" s="36"/>
      <c r="I144" s="41"/>
      <c r="K144" s="187"/>
      <c r="O144" s="47"/>
    </row>
    <row r="145" spans="5:15" ht="13.5" customHeight="1">
      <c r="E145" s="158"/>
      <c r="G145" s="36"/>
      <c r="H145" s="36"/>
      <c r="I145" s="41"/>
      <c r="K145" s="187"/>
      <c r="O145" s="47"/>
    </row>
    <row r="146" spans="5:15" ht="13.5" customHeight="1">
      <c r="E146" s="158"/>
      <c r="G146" s="36"/>
      <c r="H146" s="36"/>
      <c r="I146" s="41"/>
      <c r="K146" s="187"/>
      <c r="O146" s="47"/>
    </row>
    <row r="147" spans="5:15" ht="13.5" customHeight="1">
      <c r="E147" s="158"/>
      <c r="G147" s="36"/>
      <c r="H147" s="36"/>
      <c r="I147" s="41"/>
      <c r="K147" s="187"/>
      <c r="O147" s="47"/>
    </row>
    <row r="148" spans="5:15" ht="13.5" customHeight="1">
      <c r="E148" s="158"/>
      <c r="G148" s="36"/>
      <c r="H148" s="36"/>
      <c r="I148" s="41"/>
      <c r="K148" s="187"/>
      <c r="O148" s="47"/>
    </row>
    <row r="149" spans="5:15" ht="13.5" customHeight="1">
      <c r="E149" s="158"/>
      <c r="G149" s="36"/>
      <c r="H149" s="36"/>
      <c r="I149" s="41"/>
      <c r="K149" s="187"/>
      <c r="O149" s="47"/>
    </row>
    <row r="150" spans="5:15" ht="13.5" customHeight="1">
      <c r="E150" s="158"/>
      <c r="G150" s="36"/>
      <c r="H150" s="36"/>
      <c r="I150" s="41"/>
      <c r="K150" s="187"/>
      <c r="O150" s="47"/>
    </row>
    <row r="151" spans="5:15" ht="13.5" customHeight="1">
      <c r="E151" s="158"/>
      <c r="G151" s="36"/>
      <c r="H151" s="36" t="s">
        <v>24</v>
      </c>
      <c r="I151" s="41"/>
      <c r="K151" s="187"/>
      <c r="O151" s="47"/>
    </row>
    <row r="152" spans="5:15" ht="13.5" customHeight="1">
      <c r="E152" s="158"/>
      <c r="G152" s="36"/>
      <c r="H152" s="36"/>
      <c r="I152" s="41"/>
      <c r="K152" s="187"/>
      <c r="O152" s="47"/>
    </row>
    <row r="153" spans="5:15" ht="13.5" customHeight="1">
      <c r="E153" s="158"/>
      <c r="G153" s="36"/>
      <c r="H153" s="36"/>
      <c r="I153" s="41"/>
      <c r="K153" s="187"/>
      <c r="O153" s="47"/>
    </row>
    <row r="154" spans="5:15" ht="13.5" customHeight="1">
      <c r="E154" s="158"/>
      <c r="G154" s="36"/>
      <c r="H154" s="36"/>
      <c r="I154" s="41"/>
      <c r="K154" s="187"/>
      <c r="O154" s="47"/>
    </row>
    <row r="155" spans="5:15" ht="13.5" customHeight="1">
      <c r="E155" s="158"/>
      <c r="G155" s="36"/>
      <c r="H155" s="36"/>
      <c r="I155" s="41"/>
      <c r="K155" s="187"/>
      <c r="O155" s="47"/>
    </row>
    <row r="156" spans="5:15" ht="13.5" customHeight="1">
      <c r="E156" s="158"/>
      <c r="G156" s="36"/>
      <c r="H156" s="36"/>
      <c r="I156" s="41"/>
      <c r="K156" s="187"/>
      <c r="O156" s="47"/>
    </row>
    <row r="157" spans="5:15" ht="13.5" customHeight="1">
      <c r="E157" s="158"/>
      <c r="G157" s="36"/>
      <c r="H157" s="36"/>
      <c r="I157" s="41"/>
      <c r="K157" s="187"/>
      <c r="O157" s="47"/>
    </row>
    <row r="158" spans="5:15" ht="13.5" customHeight="1">
      <c r="E158" s="158"/>
      <c r="G158" s="36"/>
      <c r="H158" s="36"/>
      <c r="I158" s="41"/>
      <c r="K158" s="187"/>
      <c r="O158" s="47"/>
    </row>
    <row r="159" spans="5:15" ht="13.5" customHeight="1">
      <c r="E159" s="158"/>
      <c r="G159" s="36"/>
      <c r="H159" s="36"/>
      <c r="I159" s="41"/>
      <c r="K159" s="187"/>
      <c r="O159" s="47"/>
    </row>
    <row r="160" spans="5:15" ht="13.5" customHeight="1">
      <c r="E160" s="158"/>
      <c r="G160" s="36"/>
      <c r="H160" s="36"/>
      <c r="I160" s="41"/>
      <c r="K160" s="187"/>
      <c r="O160" s="47"/>
    </row>
    <row r="161" spans="5:15" ht="13.5" customHeight="1">
      <c r="E161" s="158"/>
      <c r="G161" s="36"/>
      <c r="H161" s="36"/>
      <c r="I161" s="41"/>
      <c r="K161" s="187"/>
      <c r="O161" s="47"/>
    </row>
    <row r="162" spans="5:15" ht="13.5" customHeight="1">
      <c r="E162" s="158"/>
      <c r="G162" s="36"/>
      <c r="H162" s="36"/>
      <c r="I162" s="41"/>
      <c r="K162" s="187"/>
      <c r="O162" s="47"/>
    </row>
    <row r="163" spans="5:15" ht="13.5" customHeight="1">
      <c r="E163" s="158"/>
      <c r="G163" s="36"/>
      <c r="H163" s="36"/>
      <c r="I163" s="41"/>
      <c r="K163" s="187"/>
      <c r="O163" s="47"/>
    </row>
    <row r="164" spans="5:15" ht="13.5" customHeight="1">
      <c r="E164" s="158"/>
      <c r="G164" s="36"/>
      <c r="H164" s="36"/>
      <c r="I164" s="41"/>
      <c r="K164" s="187"/>
      <c r="O164" s="47"/>
    </row>
    <row r="165" spans="5:15" ht="13.5" customHeight="1">
      <c r="E165" s="158"/>
      <c r="G165" s="36"/>
      <c r="H165" s="36"/>
      <c r="I165" s="41"/>
      <c r="K165" s="187"/>
      <c r="O165" s="47"/>
    </row>
    <row r="166" spans="5:15" ht="13.5" customHeight="1">
      <c r="E166" s="158"/>
      <c r="G166" s="36"/>
      <c r="H166" s="36"/>
      <c r="I166" s="41"/>
      <c r="K166" s="187"/>
      <c r="O166" s="47"/>
    </row>
    <row r="167" spans="5:15" ht="13.5" customHeight="1">
      <c r="E167" s="158"/>
      <c r="G167" s="36"/>
      <c r="H167" s="36"/>
      <c r="I167" s="41"/>
      <c r="K167" s="187"/>
      <c r="O167" s="47"/>
    </row>
    <row r="168" spans="5:15" ht="13.5" customHeight="1">
      <c r="E168" s="158"/>
      <c r="G168" s="36"/>
      <c r="H168" s="36"/>
      <c r="I168" s="41"/>
      <c r="K168" s="187"/>
      <c r="O168" s="47"/>
    </row>
    <row r="169" spans="5:15" ht="13.5" customHeight="1">
      <c r="E169" s="158"/>
      <c r="G169" s="36"/>
      <c r="H169" s="36"/>
      <c r="I169" s="41"/>
      <c r="K169" s="187"/>
      <c r="O169" s="47"/>
    </row>
    <row r="170" spans="5:15" ht="13.5" customHeight="1">
      <c r="E170" s="158"/>
      <c r="G170" s="36"/>
      <c r="H170" s="36"/>
      <c r="I170" s="41"/>
      <c r="K170" s="187"/>
      <c r="O170" s="47"/>
    </row>
    <row r="171" spans="5:15" ht="13.5" customHeight="1">
      <c r="E171" s="158"/>
      <c r="G171" s="36"/>
      <c r="H171" s="36"/>
      <c r="I171" s="41"/>
      <c r="K171" s="187"/>
      <c r="O171" s="47"/>
    </row>
    <row r="172" spans="5:15" ht="13.5" customHeight="1">
      <c r="E172" s="158"/>
      <c r="G172" s="36"/>
      <c r="H172" s="36"/>
      <c r="I172" s="41"/>
      <c r="K172" s="187"/>
      <c r="O172" s="47"/>
    </row>
    <row r="173" spans="5:15" ht="13.5" customHeight="1">
      <c r="E173" s="158"/>
      <c r="G173" s="36"/>
      <c r="H173" s="36"/>
      <c r="I173" s="41"/>
      <c r="K173" s="187"/>
      <c r="O173" s="47"/>
    </row>
    <row r="174" spans="5:15" ht="13.5" customHeight="1">
      <c r="E174" s="158"/>
      <c r="G174" s="36"/>
      <c r="H174" s="36"/>
      <c r="I174" s="41"/>
      <c r="K174" s="187"/>
      <c r="O174" s="47"/>
    </row>
    <row r="175" spans="5:15" ht="13.5" customHeight="1">
      <c r="E175" s="158"/>
      <c r="G175" s="36"/>
      <c r="H175" s="36"/>
      <c r="I175" s="41"/>
      <c r="K175" s="187"/>
      <c r="O175" s="47"/>
    </row>
    <row r="176" spans="5:15" ht="13.5" customHeight="1">
      <c r="E176" s="158"/>
      <c r="G176" s="36"/>
      <c r="H176" s="36"/>
      <c r="I176" s="41"/>
      <c r="K176" s="187"/>
      <c r="O176" s="47"/>
    </row>
    <row r="177" spans="5:15" ht="13.5" customHeight="1">
      <c r="E177" s="158"/>
      <c r="G177" s="36"/>
      <c r="H177" s="36"/>
      <c r="I177" s="41"/>
      <c r="K177" s="187"/>
      <c r="O177" s="47"/>
    </row>
    <row r="178" spans="5:15" ht="13.5" customHeight="1">
      <c r="E178" s="158"/>
      <c r="G178" s="36"/>
      <c r="H178" s="36"/>
      <c r="I178" s="41"/>
      <c r="K178" s="187"/>
      <c r="O178" s="47"/>
    </row>
    <row r="179" spans="5:15" ht="13.5" customHeight="1">
      <c r="E179" s="158"/>
      <c r="G179" s="36"/>
      <c r="H179" s="36"/>
      <c r="I179" s="41"/>
      <c r="K179" s="187"/>
      <c r="O179" s="47"/>
    </row>
    <row r="180" spans="5:15" ht="13.5" customHeight="1">
      <c r="E180" s="158"/>
      <c r="G180" s="36"/>
      <c r="H180" s="36"/>
      <c r="I180" s="41"/>
      <c r="K180" s="187"/>
      <c r="O180" s="47"/>
    </row>
    <row r="181" spans="5:15" ht="13.5" customHeight="1">
      <c r="E181" s="158"/>
      <c r="G181" s="36"/>
      <c r="H181" s="36"/>
      <c r="I181" s="41"/>
      <c r="K181" s="187"/>
      <c r="O181" s="47"/>
    </row>
    <row r="182" spans="5:15" ht="13.5" customHeight="1">
      <c r="E182" s="158"/>
      <c r="G182" s="36"/>
      <c r="H182" s="36"/>
      <c r="I182" s="41"/>
      <c r="K182" s="187"/>
      <c r="O182" s="47"/>
    </row>
    <row r="183" spans="5:15" ht="13.5" customHeight="1">
      <c r="E183" s="158"/>
      <c r="G183" s="36"/>
      <c r="H183" s="36"/>
      <c r="I183" s="41"/>
      <c r="K183" s="187"/>
      <c r="O183" s="47"/>
    </row>
    <row r="184" spans="5:15" ht="13.5" customHeight="1">
      <c r="E184" s="158"/>
      <c r="G184" s="36"/>
      <c r="H184" s="36"/>
      <c r="I184" s="41"/>
      <c r="K184" s="187"/>
      <c r="O184" s="47"/>
    </row>
    <row r="185" spans="5:15" ht="13.5" customHeight="1">
      <c r="E185" s="158"/>
      <c r="G185" s="36"/>
      <c r="H185" s="36"/>
      <c r="I185" s="41"/>
      <c r="K185" s="187"/>
      <c r="O185" s="47"/>
    </row>
    <row r="186" spans="5:15" ht="13.5" customHeight="1">
      <c r="E186" s="158"/>
      <c r="G186" s="36"/>
      <c r="H186" s="36"/>
      <c r="I186" s="41"/>
      <c r="K186" s="187"/>
      <c r="O186" s="47"/>
    </row>
    <row r="187" spans="5:15" ht="13.5" customHeight="1">
      <c r="E187" s="158"/>
      <c r="G187" s="36"/>
      <c r="H187" s="36"/>
      <c r="I187" s="41"/>
      <c r="K187" s="187"/>
      <c r="O187" s="47"/>
    </row>
    <row r="188" spans="5:15" ht="13.5" customHeight="1">
      <c r="E188" s="158"/>
      <c r="G188" s="36"/>
      <c r="H188" s="36"/>
      <c r="I188" s="41"/>
      <c r="K188" s="187"/>
      <c r="O188" s="47"/>
    </row>
    <row r="189" spans="5:15" ht="13.5" customHeight="1">
      <c r="E189" s="158"/>
      <c r="G189" s="36"/>
      <c r="H189" s="36"/>
      <c r="I189" s="41"/>
      <c r="K189" s="187"/>
      <c r="O189" s="47"/>
    </row>
    <row r="190" spans="5:15" ht="13.5" customHeight="1">
      <c r="E190" s="158"/>
      <c r="G190" s="36"/>
      <c r="H190" s="36"/>
      <c r="I190" s="41"/>
      <c r="K190" s="187"/>
      <c r="O190" s="47"/>
    </row>
    <row r="191" spans="5:15" ht="13.5" customHeight="1">
      <c r="E191" s="158"/>
      <c r="G191" s="36"/>
      <c r="H191" s="36"/>
      <c r="I191" s="41"/>
      <c r="K191" s="187"/>
      <c r="O191" s="47"/>
    </row>
    <row r="192" spans="5:15" ht="13.5" customHeight="1">
      <c r="E192" s="158"/>
      <c r="G192" s="36"/>
      <c r="H192" s="36"/>
      <c r="I192" s="41"/>
      <c r="K192" s="187"/>
      <c r="O192" s="47"/>
    </row>
    <row r="193" spans="5:15" ht="13.5" customHeight="1">
      <c r="E193" s="158"/>
      <c r="G193" s="36"/>
      <c r="H193" s="36"/>
      <c r="I193" s="41"/>
      <c r="K193" s="187"/>
      <c r="O193" s="47"/>
    </row>
    <row r="194" spans="5:15" ht="13.5" customHeight="1">
      <c r="E194" s="158"/>
      <c r="G194" s="36"/>
      <c r="H194" s="36"/>
      <c r="I194" s="41"/>
      <c r="K194" s="187"/>
      <c r="O194" s="47"/>
    </row>
    <row r="195" spans="5:15" ht="13.5" customHeight="1">
      <c r="E195" s="158"/>
      <c r="G195" s="36"/>
      <c r="H195" s="36"/>
      <c r="I195" s="41"/>
      <c r="K195" s="187"/>
      <c r="O195" s="47"/>
    </row>
    <row r="196" spans="5:15" ht="13.5" customHeight="1">
      <c r="E196" s="158"/>
      <c r="G196" s="36"/>
      <c r="H196" s="36"/>
      <c r="I196" s="41"/>
      <c r="K196" s="187"/>
      <c r="O196" s="47"/>
    </row>
    <row r="197" spans="5:15" ht="13.5" customHeight="1">
      <c r="E197" s="158"/>
      <c r="G197" s="36"/>
      <c r="H197" s="36"/>
      <c r="I197" s="41"/>
      <c r="K197" s="187"/>
      <c r="O197" s="47"/>
    </row>
    <row r="198" spans="5:15" ht="13.5" customHeight="1">
      <c r="E198" s="158"/>
      <c r="G198" s="36"/>
      <c r="H198" s="36"/>
      <c r="I198" s="41"/>
      <c r="K198" s="187"/>
      <c r="O198" s="47"/>
    </row>
    <row r="199" spans="5:15" ht="13.5" customHeight="1">
      <c r="E199" s="158"/>
      <c r="G199" s="36"/>
      <c r="H199" s="36"/>
      <c r="I199" s="41"/>
      <c r="K199" s="187"/>
      <c r="O199" s="47"/>
    </row>
    <row r="200" spans="5:15" ht="13.5" customHeight="1">
      <c r="E200" s="158"/>
      <c r="G200" s="36"/>
      <c r="H200" s="36"/>
      <c r="I200" s="41"/>
      <c r="K200" s="187"/>
      <c r="O200" s="47"/>
    </row>
    <row r="201" spans="5:15" ht="13.5" customHeight="1">
      <c r="E201" s="158"/>
      <c r="G201" s="36"/>
      <c r="H201" s="36"/>
      <c r="I201" s="41"/>
      <c r="K201" s="187"/>
      <c r="O201" s="47"/>
    </row>
    <row r="202" spans="5:15" ht="13.5" customHeight="1">
      <c r="E202" s="158"/>
      <c r="G202" s="36"/>
      <c r="H202" s="36"/>
      <c r="I202" s="41"/>
      <c r="K202" s="187"/>
      <c r="O202" s="47"/>
    </row>
    <row r="203" spans="5:15" ht="13.5" customHeight="1">
      <c r="E203" s="158"/>
      <c r="G203" s="36"/>
      <c r="H203" s="36"/>
      <c r="I203" s="41"/>
      <c r="K203" s="187"/>
      <c r="O203" s="47"/>
    </row>
    <row r="204" spans="5:15" ht="13.5" customHeight="1">
      <c r="E204" s="158"/>
      <c r="G204" s="36"/>
      <c r="H204" s="36"/>
      <c r="I204" s="41"/>
      <c r="K204" s="187"/>
      <c r="O204" s="47"/>
    </row>
    <row r="205" spans="5:15" ht="13.5" customHeight="1">
      <c r="E205" s="158"/>
      <c r="G205" s="36"/>
      <c r="H205" s="36"/>
      <c r="I205" s="41"/>
      <c r="K205" s="187"/>
      <c r="O205" s="47"/>
    </row>
    <row r="206" spans="5:15" ht="13.5" customHeight="1">
      <c r="E206" s="158"/>
      <c r="G206" s="36"/>
      <c r="H206" s="36"/>
      <c r="I206" s="41"/>
      <c r="K206" s="187"/>
      <c r="O206" s="47"/>
    </row>
    <row r="207" spans="5:15" ht="13.5" customHeight="1">
      <c r="E207" s="158"/>
      <c r="G207" s="36"/>
      <c r="H207" s="36"/>
      <c r="I207" s="41"/>
      <c r="K207" s="187"/>
      <c r="O207" s="47"/>
    </row>
    <row r="208" spans="5:15" ht="13.5" customHeight="1">
      <c r="E208" s="158"/>
      <c r="G208" s="36"/>
      <c r="H208" s="36"/>
      <c r="I208" s="41"/>
      <c r="K208" s="187"/>
      <c r="O208" s="47"/>
    </row>
    <row r="209" spans="5:15" ht="13.5" customHeight="1">
      <c r="E209" s="158"/>
      <c r="G209" s="36"/>
      <c r="H209" s="36"/>
      <c r="I209" s="41"/>
      <c r="K209" s="187"/>
      <c r="O209" s="47"/>
    </row>
    <row r="210" spans="5:15" ht="13.5" customHeight="1">
      <c r="E210" s="158"/>
      <c r="G210" s="36"/>
      <c r="H210" s="36"/>
      <c r="I210" s="41"/>
      <c r="K210" s="187"/>
      <c r="O210" s="47"/>
    </row>
    <row r="211" spans="5:15" ht="13.5" customHeight="1">
      <c r="E211" s="158"/>
      <c r="G211" s="36"/>
      <c r="H211" s="36"/>
      <c r="I211" s="41"/>
      <c r="K211" s="187"/>
      <c r="O211" s="47"/>
    </row>
    <row r="212" spans="5:15" ht="13.5" customHeight="1">
      <c r="E212" s="158"/>
      <c r="G212" s="36"/>
      <c r="H212" s="36"/>
      <c r="I212" s="41"/>
      <c r="K212" s="187"/>
      <c r="O212" s="47"/>
    </row>
    <row r="213" spans="5:15" ht="13.5" customHeight="1">
      <c r="E213" s="158"/>
      <c r="G213" s="36"/>
      <c r="H213" s="36"/>
      <c r="I213" s="41"/>
      <c r="K213" s="187"/>
      <c r="O213" s="47"/>
    </row>
    <row r="214" spans="5:15" ht="13.5" customHeight="1">
      <c r="E214" s="158"/>
      <c r="G214" s="36"/>
      <c r="H214" s="36"/>
      <c r="I214" s="41"/>
      <c r="K214" s="187"/>
      <c r="O214" s="47"/>
    </row>
    <row r="215" spans="5:15" ht="13.5" customHeight="1">
      <c r="E215" s="158"/>
      <c r="G215" s="36"/>
      <c r="H215" s="36"/>
      <c r="I215" s="41"/>
      <c r="K215" s="187"/>
      <c r="O215" s="47"/>
    </row>
    <row r="216" spans="5:15" ht="13.5" customHeight="1">
      <c r="E216" s="158"/>
      <c r="G216" s="36"/>
      <c r="H216" s="36"/>
      <c r="I216" s="41"/>
      <c r="K216" s="187"/>
      <c r="O216" s="47"/>
    </row>
    <row r="217" spans="5:15" ht="13.5" customHeight="1">
      <c r="E217" s="158"/>
      <c r="G217" s="36"/>
      <c r="H217" s="36"/>
      <c r="I217" s="41"/>
      <c r="K217" s="187"/>
      <c r="O217" s="47"/>
    </row>
    <row r="218" spans="5:15" ht="13.5" customHeight="1">
      <c r="E218" s="158"/>
      <c r="G218" s="36"/>
      <c r="H218" s="36"/>
      <c r="I218" s="41"/>
      <c r="K218" s="187"/>
      <c r="O218" s="47"/>
    </row>
    <row r="219" spans="5:15" ht="13.5" customHeight="1">
      <c r="E219" s="158"/>
      <c r="G219" s="36"/>
      <c r="H219" s="36"/>
      <c r="I219" s="41"/>
      <c r="K219" s="187"/>
      <c r="O219" s="47"/>
    </row>
    <row r="220" spans="5:15" ht="13.5" customHeight="1">
      <c r="E220" s="158"/>
      <c r="G220" s="36"/>
      <c r="H220" s="36"/>
      <c r="I220" s="41"/>
      <c r="K220" s="187"/>
      <c r="O220" s="47"/>
    </row>
    <row r="221" spans="5:15" ht="13.5" customHeight="1">
      <c r="E221" s="158"/>
      <c r="G221" s="36"/>
      <c r="H221" s="36"/>
      <c r="I221" s="41"/>
      <c r="K221" s="187"/>
      <c r="O221" s="47"/>
    </row>
    <row r="222" spans="5:15" ht="13.5" customHeight="1">
      <c r="E222" s="158"/>
      <c r="G222" s="36"/>
      <c r="H222" s="36"/>
      <c r="I222" s="41"/>
      <c r="K222" s="187"/>
      <c r="O222" s="47"/>
    </row>
    <row r="223" spans="5:15" ht="13.5" customHeight="1">
      <c r="E223" s="155"/>
      <c r="G223" s="33"/>
      <c r="H223" s="33"/>
      <c r="I223" s="41"/>
      <c r="O223" s="47"/>
    </row>
    <row r="224" spans="5:15" ht="13.5" customHeight="1">
      <c r="E224" s="155"/>
      <c r="G224" s="33"/>
      <c r="H224" s="33"/>
      <c r="I224" s="41"/>
      <c r="O224" s="47"/>
    </row>
    <row r="225" spans="5:15" ht="13.5" customHeight="1">
      <c r="E225" s="155"/>
      <c r="G225" s="33"/>
      <c r="H225" s="33"/>
      <c r="I225" s="41"/>
      <c r="O225" s="47"/>
    </row>
    <row r="226" spans="5:15" ht="13.5" customHeight="1">
      <c r="E226" s="155"/>
      <c r="G226" s="33"/>
      <c r="H226" s="33"/>
      <c r="I226" s="41"/>
      <c r="O226" s="47"/>
    </row>
    <row r="227" spans="5:15" ht="13.5" customHeight="1">
      <c r="E227" s="155"/>
      <c r="G227" s="33"/>
      <c r="H227" s="33"/>
      <c r="I227" s="41"/>
      <c r="O227" s="47"/>
    </row>
    <row r="228" spans="5:15" ht="13.5" customHeight="1">
      <c r="E228" s="155"/>
      <c r="G228" s="33"/>
      <c r="H228" s="33"/>
      <c r="I228" s="41"/>
      <c r="O228" s="47"/>
    </row>
    <row r="229" spans="5:15" ht="13.5" customHeight="1">
      <c r="E229" s="155"/>
      <c r="G229" s="33"/>
      <c r="H229" s="33"/>
      <c r="I229" s="41"/>
      <c r="O229" s="47"/>
    </row>
    <row r="230" spans="5:15" ht="13.5" customHeight="1">
      <c r="E230" s="155"/>
      <c r="G230" s="33"/>
      <c r="H230" s="33"/>
      <c r="I230" s="41"/>
      <c r="O230" s="47"/>
    </row>
    <row r="231" spans="5:15" ht="13.5" customHeight="1">
      <c r="E231" s="155"/>
      <c r="G231" s="33"/>
      <c r="H231" s="33"/>
      <c r="I231" s="41"/>
      <c r="O231" s="47"/>
    </row>
    <row r="232" spans="5:15" ht="13.5" customHeight="1">
      <c r="E232" s="155"/>
      <c r="G232" s="33"/>
      <c r="H232" s="33"/>
      <c r="I232" s="41"/>
      <c r="O232" s="47"/>
    </row>
    <row r="233" spans="5:15" ht="13.5" customHeight="1">
      <c r="E233" s="155"/>
      <c r="G233" s="33"/>
      <c r="H233" s="33"/>
      <c r="I233" s="41"/>
      <c r="O233" s="47"/>
    </row>
    <row r="234" spans="5:15" ht="13.5" customHeight="1">
      <c r="E234" s="155"/>
      <c r="G234" s="33"/>
      <c r="H234" s="33"/>
      <c r="I234" s="41"/>
      <c r="O234" s="47"/>
    </row>
    <row r="235" spans="5:15" ht="13.5" customHeight="1">
      <c r="E235" s="155"/>
      <c r="G235" s="33"/>
      <c r="H235" s="33"/>
      <c r="I235" s="41"/>
      <c r="O235" s="47"/>
    </row>
    <row r="236" spans="5:15" ht="13.5" customHeight="1">
      <c r="E236" s="155"/>
      <c r="G236" s="33"/>
      <c r="H236" s="33"/>
      <c r="I236" s="41"/>
      <c r="O236" s="47"/>
    </row>
    <row r="237" spans="5:15" ht="13.5" customHeight="1">
      <c r="E237" s="155"/>
      <c r="G237" s="33"/>
      <c r="H237" s="33"/>
      <c r="I237" s="41"/>
      <c r="O237" s="47"/>
    </row>
    <row r="238" spans="5:15" ht="13.5" customHeight="1">
      <c r="E238" s="155"/>
      <c r="G238" s="33"/>
      <c r="H238" s="33"/>
      <c r="I238" s="41"/>
      <c r="O238" s="47"/>
    </row>
    <row r="239" spans="5:15" ht="13.5" customHeight="1">
      <c r="E239" s="155"/>
      <c r="G239" s="33"/>
      <c r="H239" s="33"/>
      <c r="I239" s="41"/>
      <c r="O239" s="47"/>
    </row>
    <row r="240" spans="5:15" ht="13.5" customHeight="1">
      <c r="E240" s="155"/>
      <c r="G240" s="33"/>
      <c r="H240" s="33"/>
      <c r="I240" s="41"/>
      <c r="O240" s="47"/>
    </row>
    <row r="241" spans="5:15" ht="13.5" customHeight="1">
      <c r="E241" s="155"/>
      <c r="G241" s="33"/>
      <c r="H241" s="33"/>
      <c r="I241" s="41"/>
      <c r="O241" s="47"/>
    </row>
    <row r="242" spans="5:15" ht="13.5" customHeight="1">
      <c r="E242" s="155"/>
      <c r="G242" s="33"/>
      <c r="H242" s="33"/>
      <c r="I242" s="41"/>
      <c r="O242" s="47"/>
    </row>
    <row r="243" spans="5:15" ht="13.5" customHeight="1">
      <c r="E243" s="155"/>
      <c r="G243" s="33"/>
      <c r="H243" s="33"/>
      <c r="I243" s="41"/>
      <c r="O243" s="47"/>
    </row>
    <row r="244" spans="5:15" ht="13.5" customHeight="1">
      <c r="E244" s="155"/>
      <c r="G244" s="33"/>
      <c r="H244" s="33"/>
      <c r="I244" s="41"/>
      <c r="O244" s="47"/>
    </row>
    <row r="245" spans="5:15" ht="13.5" customHeight="1">
      <c r="E245" s="155"/>
      <c r="G245" s="33"/>
      <c r="H245" s="33"/>
      <c r="I245" s="41"/>
      <c r="O245" s="47"/>
    </row>
    <row r="246" spans="5:15" ht="13.5" customHeight="1">
      <c r="E246" s="155"/>
      <c r="G246" s="33"/>
      <c r="H246" s="33"/>
      <c r="I246" s="41"/>
      <c r="O246" s="47"/>
    </row>
    <row r="247" spans="5:15" ht="13.5" customHeight="1">
      <c r="E247" s="155"/>
      <c r="G247" s="33"/>
      <c r="H247" s="33"/>
      <c r="I247" s="41"/>
      <c r="O247" s="47"/>
    </row>
    <row r="248" spans="5:15" ht="13.5" customHeight="1">
      <c r="E248" s="155"/>
      <c r="G248" s="33"/>
      <c r="H248" s="33"/>
      <c r="I248" s="41"/>
      <c r="O248" s="47"/>
    </row>
    <row r="249" spans="5:15" ht="13.5" customHeight="1">
      <c r="E249" s="155"/>
      <c r="G249" s="33"/>
      <c r="H249" s="33"/>
      <c r="I249" s="41"/>
      <c r="O249" s="47"/>
    </row>
    <row r="250" spans="5:15" ht="13.5" customHeight="1">
      <c r="E250" s="155"/>
      <c r="G250" s="33"/>
      <c r="H250" s="33"/>
      <c r="I250" s="41"/>
      <c r="O250" s="47"/>
    </row>
    <row r="251" spans="5:15" ht="13.5" customHeight="1">
      <c r="E251" s="155"/>
      <c r="G251" s="33"/>
      <c r="H251" s="33"/>
      <c r="I251" s="41"/>
      <c r="O251" s="47"/>
    </row>
    <row r="252" spans="5:15" ht="13.5" customHeight="1">
      <c r="E252" s="155"/>
      <c r="G252" s="33"/>
      <c r="H252" s="33"/>
      <c r="I252" s="41"/>
      <c r="O252" s="47"/>
    </row>
    <row r="253" spans="5:15" ht="13.5" customHeight="1">
      <c r="E253" s="155"/>
      <c r="G253" s="33"/>
      <c r="H253" s="33"/>
      <c r="I253" s="41"/>
      <c r="O253" s="47"/>
    </row>
    <row r="254" spans="5:15" ht="13.5" customHeight="1">
      <c r="E254" s="155"/>
      <c r="G254" s="33"/>
      <c r="H254" s="33"/>
      <c r="I254" s="41"/>
      <c r="O254" s="47"/>
    </row>
    <row r="255" spans="5:15" ht="13.5" customHeight="1">
      <c r="E255" s="155"/>
      <c r="G255" s="33"/>
      <c r="H255" s="33"/>
      <c r="I255" s="41"/>
      <c r="O255" s="47"/>
    </row>
    <row r="256" spans="5:15" ht="13.5" customHeight="1">
      <c r="E256" s="155"/>
      <c r="G256" s="33"/>
      <c r="H256" s="33"/>
      <c r="I256" s="41"/>
      <c r="O256" s="47"/>
    </row>
    <row r="257" spans="5:15" ht="13.5" customHeight="1">
      <c r="E257" s="155"/>
      <c r="G257" s="33"/>
      <c r="H257" s="33"/>
      <c r="I257" s="41"/>
      <c r="O257" s="47"/>
    </row>
    <row r="258" spans="5:15" ht="13.5" customHeight="1">
      <c r="E258" s="155"/>
      <c r="G258" s="33"/>
      <c r="H258" s="33"/>
      <c r="I258" s="41"/>
      <c r="O258" s="47"/>
    </row>
    <row r="259" spans="5:15" ht="13.5" customHeight="1">
      <c r="E259" s="155"/>
      <c r="G259" s="33"/>
      <c r="H259" s="33"/>
      <c r="I259" s="41"/>
      <c r="O259" s="47"/>
    </row>
    <row r="260" spans="5:15" ht="13.5" customHeight="1">
      <c r="E260" s="155"/>
      <c r="G260" s="33"/>
      <c r="H260" s="33"/>
      <c r="I260" s="41"/>
      <c r="O260" s="47"/>
    </row>
    <row r="261" spans="5:15" ht="13.5" customHeight="1">
      <c r="E261" s="155"/>
      <c r="G261" s="33"/>
      <c r="H261" s="33"/>
      <c r="I261" s="41"/>
      <c r="O261" s="47"/>
    </row>
    <row r="262" spans="5:15" ht="13.5" customHeight="1">
      <c r="E262" s="155"/>
      <c r="G262" s="33"/>
      <c r="H262" s="33"/>
      <c r="I262" s="41"/>
      <c r="O262" s="47"/>
    </row>
    <row r="263" spans="5:15" ht="13.5" customHeight="1">
      <c r="E263" s="155"/>
      <c r="G263" s="33"/>
      <c r="H263" s="33"/>
      <c r="I263" s="41"/>
      <c r="O263" s="47"/>
    </row>
    <row r="264" spans="5:15" ht="13.5" customHeight="1">
      <c r="E264" s="155"/>
      <c r="G264" s="33"/>
      <c r="H264" s="33"/>
      <c r="I264" s="41"/>
      <c r="O264" s="47"/>
    </row>
    <row r="265" spans="5:15" ht="13.5" customHeight="1">
      <c r="E265" s="155"/>
      <c r="G265" s="33"/>
      <c r="H265" s="33"/>
      <c r="I265" s="41"/>
      <c r="O265" s="47"/>
    </row>
    <row r="266" spans="5:15" ht="13.5" customHeight="1">
      <c r="E266" s="155"/>
      <c r="G266" s="33"/>
      <c r="H266" s="33"/>
      <c r="I266" s="41"/>
      <c r="O266" s="47"/>
    </row>
    <row r="267" spans="5:15" ht="13.5" customHeight="1">
      <c r="E267" s="155"/>
      <c r="G267" s="33"/>
      <c r="H267" s="33"/>
      <c r="I267" s="41"/>
      <c r="O267" s="47"/>
    </row>
    <row r="268" spans="5:15" ht="13.5" customHeight="1">
      <c r="E268" s="155"/>
      <c r="G268" s="33"/>
      <c r="H268" s="33"/>
      <c r="I268" s="41"/>
      <c r="O268" s="47"/>
    </row>
    <row r="269" spans="5:15" ht="13.5" customHeight="1">
      <c r="E269" s="155"/>
      <c r="G269" s="33"/>
      <c r="H269" s="33"/>
      <c r="I269" s="41"/>
      <c r="O269" s="47"/>
    </row>
    <row r="270" spans="5:15" ht="13.5" customHeight="1">
      <c r="E270" s="155"/>
      <c r="G270" s="33"/>
      <c r="H270" s="33"/>
      <c r="I270" s="41"/>
      <c r="O270" s="47"/>
    </row>
    <row r="271" spans="5:15" ht="13.5" customHeight="1">
      <c r="E271" s="155"/>
      <c r="G271" s="33"/>
      <c r="H271" s="33"/>
      <c r="I271" s="41"/>
      <c r="O271" s="47"/>
    </row>
    <row r="272" spans="5:15" ht="13.5" customHeight="1">
      <c r="E272" s="155"/>
      <c r="G272" s="33"/>
      <c r="H272" s="33"/>
      <c r="I272" s="41"/>
      <c r="O272" s="47"/>
    </row>
    <row r="273" spans="5:15" ht="13.5" customHeight="1">
      <c r="E273" s="155"/>
      <c r="G273" s="33"/>
      <c r="H273" s="33"/>
      <c r="I273" s="41"/>
      <c r="O273" s="47"/>
    </row>
    <row r="274" spans="5:15" ht="13.5" customHeight="1">
      <c r="E274" s="155"/>
      <c r="G274" s="33"/>
      <c r="H274" s="33"/>
      <c r="I274" s="41"/>
      <c r="O274" s="47"/>
    </row>
    <row r="275" spans="5:15" ht="13.5" customHeight="1">
      <c r="E275" s="155"/>
      <c r="G275" s="33"/>
      <c r="H275" s="33"/>
      <c r="I275" s="41"/>
      <c r="O275" s="47"/>
    </row>
    <row r="276" spans="5:15" ht="13.5" customHeight="1">
      <c r="E276" s="155"/>
      <c r="G276" s="33"/>
      <c r="H276" s="33"/>
      <c r="I276" s="41"/>
      <c r="O276" s="47"/>
    </row>
    <row r="277" spans="5:15" ht="13.5" customHeight="1">
      <c r="E277" s="155"/>
      <c r="G277" s="33"/>
      <c r="H277" s="33"/>
      <c r="I277" s="41"/>
      <c r="O277" s="47"/>
    </row>
    <row r="278" spans="5:15" ht="13.5" customHeight="1">
      <c r="E278" s="155"/>
      <c r="G278" s="33"/>
      <c r="H278" s="33"/>
      <c r="I278" s="41"/>
      <c r="O278" s="47"/>
    </row>
    <row r="279" spans="5:15" ht="13.5" customHeight="1">
      <c r="E279" s="155"/>
      <c r="G279" s="33"/>
      <c r="H279" s="33"/>
      <c r="I279" s="41"/>
      <c r="O279" s="47"/>
    </row>
    <row r="280" spans="5:15" ht="13.5" customHeight="1">
      <c r="E280" s="155"/>
      <c r="G280" s="33"/>
      <c r="H280" s="33"/>
      <c r="I280" s="41"/>
      <c r="O280" s="47"/>
    </row>
    <row r="281" spans="5:15" ht="13.5" customHeight="1">
      <c r="E281" s="155"/>
      <c r="G281" s="33"/>
      <c r="H281" s="33"/>
      <c r="I281" s="41"/>
      <c r="O281" s="47"/>
    </row>
    <row r="282" spans="5:15" ht="13.5" customHeight="1">
      <c r="E282" s="155"/>
      <c r="G282" s="33"/>
      <c r="H282" s="33"/>
      <c r="I282" s="41"/>
      <c r="O282" s="47"/>
    </row>
    <row r="283" spans="5:15" ht="13.5" customHeight="1">
      <c r="E283" s="155"/>
      <c r="G283" s="33"/>
      <c r="H283" s="33"/>
      <c r="I283" s="41"/>
      <c r="O283" s="47"/>
    </row>
    <row r="284" spans="5:15" ht="13.5" customHeight="1">
      <c r="E284" s="155"/>
      <c r="G284" s="33"/>
      <c r="H284" s="33"/>
      <c r="I284" s="41"/>
      <c r="O284" s="47"/>
    </row>
    <row r="285" spans="5:15" ht="13.5" customHeight="1">
      <c r="E285" s="155"/>
      <c r="G285" s="33"/>
      <c r="H285" s="33"/>
      <c r="I285" s="41"/>
      <c r="O285" s="47"/>
    </row>
    <row r="286" spans="5:15" ht="13.5" customHeight="1">
      <c r="E286" s="155"/>
      <c r="G286" s="33"/>
      <c r="H286" s="33"/>
      <c r="I286" s="41"/>
      <c r="O286" s="47"/>
    </row>
    <row r="287" spans="5:15" ht="13.5" customHeight="1">
      <c r="E287" s="155"/>
      <c r="G287" s="33"/>
      <c r="H287" s="33"/>
      <c r="I287" s="41"/>
      <c r="O287" s="47"/>
    </row>
    <row r="288" spans="5:15" ht="13.5" customHeight="1">
      <c r="E288" s="155"/>
      <c r="G288" s="33"/>
      <c r="H288" s="33"/>
      <c r="I288" s="41"/>
      <c r="O288" s="47"/>
    </row>
    <row r="289" spans="5:15" ht="13.5" customHeight="1">
      <c r="E289" s="155"/>
      <c r="G289" s="33"/>
      <c r="H289" s="33"/>
      <c r="I289" s="41"/>
      <c r="O289" s="47"/>
    </row>
    <row r="290" spans="5:15" ht="13.5" customHeight="1">
      <c r="E290" s="155"/>
      <c r="G290" s="33"/>
      <c r="H290" s="33"/>
      <c r="I290" s="41"/>
      <c r="O290" s="47"/>
    </row>
    <row r="291" spans="5:15" ht="13.5" customHeight="1">
      <c r="E291" s="155"/>
      <c r="G291" s="33"/>
      <c r="H291" s="33"/>
      <c r="I291" s="41"/>
      <c r="O291" s="47"/>
    </row>
    <row r="292" spans="5:15" ht="13.5" customHeight="1">
      <c r="E292" s="155"/>
      <c r="G292" s="33"/>
      <c r="H292" s="33"/>
      <c r="I292" s="41"/>
      <c r="O292" s="47"/>
    </row>
    <row r="293" spans="5:15" ht="13.5" customHeight="1">
      <c r="E293" s="155"/>
      <c r="G293" s="33"/>
      <c r="H293" s="33"/>
      <c r="I293" s="41"/>
      <c r="O293" s="47"/>
    </row>
    <row r="294" spans="5:15" ht="13.5" customHeight="1">
      <c r="E294" s="155"/>
      <c r="G294" s="33"/>
      <c r="H294" s="33"/>
      <c r="I294" s="41"/>
      <c r="O294" s="47"/>
    </row>
    <row r="295" spans="5:15" ht="13.5" customHeight="1">
      <c r="E295" s="155"/>
      <c r="G295" s="33"/>
      <c r="H295" s="33"/>
      <c r="I295" s="41"/>
      <c r="O295" s="47"/>
    </row>
    <row r="296" spans="5:15" ht="13.5" customHeight="1">
      <c r="E296" s="155"/>
      <c r="G296" s="33"/>
      <c r="H296" s="33"/>
      <c r="I296" s="41"/>
      <c r="O296" s="47"/>
    </row>
    <row r="297" spans="5:15" ht="13.5" customHeight="1">
      <c r="E297" s="155"/>
      <c r="G297" s="33"/>
      <c r="H297" s="33"/>
      <c r="I297" s="41"/>
      <c r="O297" s="47"/>
    </row>
    <row r="298" spans="5:15" ht="13.5" customHeight="1">
      <c r="E298" s="155"/>
      <c r="G298" s="33"/>
      <c r="H298" s="33"/>
      <c r="I298" s="41"/>
      <c r="O298" s="47"/>
    </row>
    <row r="299" spans="5:15" ht="13.5" customHeight="1">
      <c r="E299" s="155"/>
      <c r="G299" s="33"/>
      <c r="H299" s="33"/>
      <c r="I299" s="41"/>
      <c r="O299" s="47"/>
    </row>
    <row r="300" spans="5:15" ht="13.5" customHeight="1">
      <c r="E300" s="155"/>
      <c r="G300" s="33"/>
      <c r="H300" s="33"/>
      <c r="I300" s="41"/>
      <c r="O300" s="47"/>
    </row>
    <row r="301" spans="5:15" ht="13.5" customHeight="1">
      <c r="E301" s="155"/>
      <c r="G301" s="33"/>
      <c r="H301" s="33"/>
      <c r="I301" s="41"/>
      <c r="O301" s="47"/>
    </row>
    <row r="302" spans="5:15" ht="13.5" customHeight="1">
      <c r="E302" s="155"/>
      <c r="G302" s="33"/>
      <c r="H302" s="33"/>
      <c r="I302" s="41"/>
      <c r="O302" s="47"/>
    </row>
    <row r="303" spans="5:15" ht="13.5" customHeight="1">
      <c r="E303" s="155"/>
      <c r="G303" s="33"/>
      <c r="H303" s="33"/>
      <c r="I303" s="41"/>
      <c r="O303" s="47"/>
    </row>
    <row r="304" spans="5:15" ht="13.5" customHeight="1">
      <c r="E304" s="155"/>
      <c r="G304" s="33"/>
      <c r="H304" s="33"/>
      <c r="I304" s="41"/>
      <c r="O304" s="47"/>
    </row>
    <row r="305" spans="5:15" ht="13.5" customHeight="1">
      <c r="E305" s="155"/>
      <c r="G305" s="33"/>
      <c r="H305" s="33"/>
      <c r="I305" s="41"/>
      <c r="O305" s="47"/>
    </row>
    <row r="306" spans="5:15" ht="13.5" customHeight="1">
      <c r="E306" s="155"/>
      <c r="G306" s="33"/>
      <c r="H306" s="33"/>
      <c r="I306" s="41"/>
      <c r="O306" s="47"/>
    </row>
    <row r="307" spans="5:15" ht="13.5" customHeight="1">
      <c r="E307" s="155"/>
      <c r="G307" s="33"/>
      <c r="H307" s="33"/>
      <c r="I307" s="41"/>
      <c r="O307" s="47"/>
    </row>
    <row r="308" spans="5:15" ht="13.5" customHeight="1">
      <c r="E308" s="155"/>
      <c r="G308" s="33"/>
      <c r="H308" s="33"/>
      <c r="I308" s="41"/>
      <c r="O308" s="47"/>
    </row>
    <row r="309" spans="5:15" ht="13.5" customHeight="1">
      <c r="E309" s="155"/>
      <c r="G309" s="33"/>
      <c r="H309" s="33"/>
      <c r="I309" s="41"/>
      <c r="O309" s="47"/>
    </row>
    <row r="310" spans="5:15" ht="13.5" customHeight="1">
      <c r="E310" s="155"/>
      <c r="G310" s="33"/>
      <c r="H310" s="33"/>
      <c r="I310" s="41"/>
      <c r="O310" s="47"/>
    </row>
    <row r="311" spans="5:15" ht="13.5" customHeight="1">
      <c r="E311" s="155"/>
      <c r="G311" s="33"/>
      <c r="H311" s="33"/>
      <c r="I311" s="41"/>
      <c r="O311" s="47"/>
    </row>
    <row r="312" spans="5:15" ht="13.5" customHeight="1">
      <c r="E312" s="155"/>
      <c r="G312" s="33"/>
      <c r="H312" s="33"/>
      <c r="I312" s="41"/>
      <c r="O312" s="47"/>
    </row>
    <row r="313" spans="5:15" ht="13.5" customHeight="1">
      <c r="E313" s="155"/>
      <c r="G313" s="33"/>
      <c r="H313" s="33"/>
      <c r="I313" s="41"/>
      <c r="O313" s="47"/>
    </row>
    <row r="314" spans="5:15" ht="13.5" customHeight="1">
      <c r="E314" s="155"/>
      <c r="G314" s="33"/>
      <c r="H314" s="33"/>
      <c r="I314" s="41"/>
      <c r="O314" s="47"/>
    </row>
    <row r="315" spans="5:15" ht="13.5" customHeight="1">
      <c r="E315" s="155"/>
      <c r="G315" s="33"/>
      <c r="H315" s="33"/>
      <c r="I315" s="41"/>
      <c r="O315" s="47"/>
    </row>
    <row r="316" spans="5:15" ht="13.5" customHeight="1">
      <c r="E316" s="155"/>
      <c r="G316" s="33"/>
      <c r="H316" s="33"/>
      <c r="I316" s="41"/>
      <c r="O316" s="47"/>
    </row>
    <row r="317" spans="5:15" ht="13.5" customHeight="1">
      <c r="E317" s="155"/>
      <c r="G317" s="33"/>
      <c r="H317" s="33"/>
      <c r="I317" s="41"/>
      <c r="O317" s="47"/>
    </row>
    <row r="318" spans="5:15" ht="13.5" customHeight="1">
      <c r="E318" s="155"/>
      <c r="G318" s="33"/>
      <c r="H318" s="33"/>
      <c r="I318" s="41"/>
      <c r="O318" s="47"/>
    </row>
    <row r="319" spans="5:15" ht="13.5" customHeight="1">
      <c r="E319" s="155"/>
      <c r="G319" s="33"/>
      <c r="H319" s="33"/>
      <c r="I319" s="41"/>
      <c r="O319" s="47"/>
    </row>
    <row r="320" spans="5:15" ht="13.5" customHeight="1">
      <c r="E320" s="155"/>
      <c r="G320" s="33"/>
      <c r="H320" s="33"/>
      <c r="I320" s="41"/>
      <c r="O320" s="47"/>
    </row>
    <row r="321" spans="5:15" ht="13.5" customHeight="1">
      <c r="E321" s="155"/>
      <c r="G321" s="33"/>
      <c r="H321" s="33"/>
      <c r="I321" s="41"/>
      <c r="O321" s="47"/>
    </row>
    <row r="322" spans="5:15" ht="13.5" customHeight="1">
      <c r="E322" s="156"/>
      <c r="G322" s="33"/>
      <c r="H322" s="33"/>
      <c r="I322" s="41"/>
      <c r="O322" s="47"/>
    </row>
    <row r="323" spans="5:15" ht="13.5" customHeight="1">
      <c r="E323" s="156"/>
      <c r="G323" s="33"/>
      <c r="H323" s="33"/>
      <c r="I323" s="41"/>
      <c r="O323" s="47"/>
    </row>
    <row r="324" spans="5:15" ht="13.5" customHeight="1">
      <c r="E324" s="156"/>
      <c r="G324" s="33"/>
      <c r="H324" s="33"/>
      <c r="I324" s="41"/>
      <c r="O324" s="47"/>
    </row>
    <row r="325" spans="5:15" ht="13.5" customHeight="1">
      <c r="E325" s="156"/>
      <c r="G325" s="33"/>
      <c r="H325" s="33"/>
      <c r="I325" s="41"/>
      <c r="O325" s="47"/>
    </row>
    <row r="326" spans="5:15" ht="13.5" customHeight="1">
      <c r="E326" s="156"/>
      <c r="G326" s="33"/>
      <c r="H326" s="33"/>
      <c r="I326" s="41"/>
      <c r="O326" s="47"/>
    </row>
    <row r="327" spans="5:15" ht="13.5" customHeight="1">
      <c r="E327" s="156"/>
      <c r="G327" s="33"/>
      <c r="H327" s="33"/>
      <c r="I327" s="41"/>
      <c r="O327" s="47"/>
    </row>
    <row r="328" spans="5:15" ht="13.5" customHeight="1">
      <c r="E328" s="156"/>
      <c r="G328" s="33"/>
      <c r="H328" s="33"/>
      <c r="I328" s="41"/>
      <c r="O328" s="47"/>
    </row>
    <row r="329" spans="5:15" ht="13.5" customHeight="1">
      <c r="E329" s="156"/>
      <c r="G329" s="33"/>
      <c r="H329" s="33"/>
      <c r="I329" s="41"/>
      <c r="O329" s="47"/>
    </row>
    <row r="330" spans="5:15" ht="13.5" customHeight="1">
      <c r="E330" s="156"/>
      <c r="G330" s="33"/>
      <c r="H330" s="33"/>
      <c r="I330" s="41"/>
      <c r="O330" s="47"/>
    </row>
    <row r="331" spans="5:15" ht="13.5" customHeight="1">
      <c r="E331" s="156"/>
      <c r="G331" s="33"/>
      <c r="H331" s="33"/>
      <c r="I331" s="41"/>
      <c r="O331" s="47"/>
    </row>
    <row r="332" spans="5:15" ht="13.5" customHeight="1">
      <c r="E332" s="156"/>
      <c r="G332" s="33"/>
      <c r="H332" s="33"/>
      <c r="I332" s="41"/>
      <c r="O332" s="47"/>
    </row>
    <row r="333" spans="5:15" ht="13.5" customHeight="1">
      <c r="E333" s="156"/>
      <c r="G333" s="33"/>
      <c r="H333" s="33"/>
      <c r="I333" s="41"/>
      <c r="O333" s="47"/>
    </row>
    <row r="334" spans="5:15" ht="13.5" customHeight="1">
      <c r="E334" s="156"/>
      <c r="G334" s="33"/>
      <c r="H334" s="33"/>
      <c r="I334" s="41"/>
      <c r="O334" s="47"/>
    </row>
    <row r="335" spans="5:15" ht="13.5" customHeight="1">
      <c r="E335" s="153"/>
      <c r="G335" s="33"/>
      <c r="H335" s="33"/>
      <c r="I335" s="41"/>
      <c r="O335" s="47"/>
    </row>
    <row r="336" spans="5:15" ht="13.5" customHeight="1">
      <c r="E336" s="153"/>
      <c r="G336" s="33"/>
      <c r="H336" s="33"/>
      <c r="I336" s="41"/>
      <c r="O336" s="47"/>
    </row>
    <row r="337" spans="5:15" ht="13.5" customHeight="1">
      <c r="E337" s="153"/>
      <c r="G337" s="33"/>
      <c r="H337" s="33"/>
      <c r="I337" s="41"/>
      <c r="O337" s="47"/>
    </row>
    <row r="338" spans="5:15" ht="13.5" customHeight="1">
      <c r="E338" s="153"/>
      <c r="G338" s="33"/>
      <c r="H338" s="33"/>
      <c r="I338" s="41"/>
      <c r="O338" s="47"/>
    </row>
    <row r="339" spans="5:15" ht="13.5" customHeight="1">
      <c r="E339" s="153"/>
      <c r="G339" s="33"/>
      <c r="H339" s="33"/>
      <c r="I339" s="41"/>
      <c r="O339" s="47"/>
    </row>
    <row r="340" spans="5:15" ht="13.5" customHeight="1">
      <c r="E340" s="153"/>
      <c r="G340" s="33"/>
      <c r="H340" s="33"/>
      <c r="I340" s="41"/>
      <c r="O340" s="47"/>
    </row>
    <row r="341" spans="5:15" ht="13.5" customHeight="1">
      <c r="E341" s="153"/>
      <c r="G341" s="33"/>
      <c r="H341" s="33"/>
      <c r="I341" s="41"/>
      <c r="O341" s="47"/>
    </row>
    <row r="342" spans="5:15" ht="13.5" customHeight="1">
      <c r="E342" s="153"/>
      <c r="G342" s="33"/>
      <c r="H342" s="33"/>
      <c r="I342" s="41"/>
      <c r="O342" s="47"/>
    </row>
    <row r="343" spans="5:15" ht="13.5" customHeight="1">
      <c r="E343" s="153"/>
      <c r="G343" s="33"/>
      <c r="H343" s="33"/>
      <c r="I343" s="41"/>
      <c r="O343" s="47"/>
    </row>
    <row r="344" spans="5:15" ht="13.5" customHeight="1">
      <c r="E344" s="153"/>
      <c r="G344" s="33"/>
      <c r="H344" s="33"/>
      <c r="I344" s="41"/>
      <c r="O344" s="47"/>
    </row>
    <row r="345" spans="5:15" ht="13.5" customHeight="1">
      <c r="E345" s="153"/>
      <c r="G345" s="33"/>
      <c r="H345" s="33"/>
      <c r="I345" s="41"/>
      <c r="O345" s="47"/>
    </row>
    <row r="346" spans="5:15" ht="13.5" customHeight="1">
      <c r="E346" s="153"/>
      <c r="G346" s="33"/>
      <c r="H346" s="33"/>
      <c r="I346" s="41"/>
      <c r="O346" s="47"/>
    </row>
    <row r="347" spans="5:15" ht="13.5" customHeight="1">
      <c r="E347" s="153"/>
      <c r="G347" s="33"/>
      <c r="H347" s="33"/>
      <c r="I347" s="41"/>
      <c r="O347" s="47"/>
    </row>
    <row r="348" spans="5:15" ht="13.5" customHeight="1">
      <c r="E348" s="153"/>
      <c r="G348" s="33"/>
      <c r="H348" s="33"/>
      <c r="I348" s="41"/>
      <c r="O348" s="47"/>
    </row>
    <row r="349" spans="5:15" ht="13.5" customHeight="1">
      <c r="E349" s="153"/>
      <c r="G349" s="33"/>
      <c r="H349" s="33"/>
      <c r="I349" s="41"/>
      <c r="O349" s="47"/>
    </row>
    <row r="350" spans="5:15" ht="13.5" customHeight="1">
      <c r="E350" s="153"/>
      <c r="G350" s="33"/>
      <c r="H350" s="33"/>
      <c r="I350" s="41"/>
      <c r="O350" s="47"/>
    </row>
    <row r="351" spans="5:15" ht="13.5" customHeight="1">
      <c r="E351" s="153"/>
      <c r="G351" s="33"/>
      <c r="H351" s="33"/>
      <c r="I351" s="41"/>
      <c r="O351" s="47"/>
    </row>
    <row r="352" spans="5:15" ht="13.5" customHeight="1">
      <c r="E352" s="153"/>
      <c r="G352" s="33"/>
      <c r="H352" s="33"/>
      <c r="I352" s="41"/>
      <c r="O352" s="47"/>
    </row>
    <row r="353" spans="5:15" ht="13.5" customHeight="1">
      <c r="E353" s="153"/>
      <c r="G353" s="33"/>
      <c r="H353" s="33"/>
      <c r="I353" s="41"/>
      <c r="O353" s="47"/>
    </row>
    <row r="354" spans="5:15" ht="13.5" customHeight="1">
      <c r="E354" s="153"/>
      <c r="G354" s="33"/>
      <c r="H354" s="33"/>
      <c r="I354" s="41"/>
      <c r="O354" s="47"/>
    </row>
    <row r="355" spans="5:15" ht="13.5" customHeight="1">
      <c r="E355" s="153"/>
      <c r="G355" s="33"/>
      <c r="H355" s="33"/>
      <c r="I355" s="41"/>
      <c r="O355" s="47"/>
    </row>
    <row r="356" spans="5:15" ht="13.5" customHeight="1">
      <c r="E356" s="153"/>
      <c r="G356" s="33"/>
      <c r="H356" s="33"/>
      <c r="I356" s="41"/>
      <c r="O356" s="47"/>
    </row>
    <row r="357" spans="5:15" ht="13.5" customHeight="1">
      <c r="E357" s="153"/>
      <c r="G357" s="33"/>
      <c r="H357" s="33"/>
      <c r="I357" s="41"/>
      <c r="O357" s="47"/>
    </row>
    <row r="358" spans="5:15" ht="13.5" customHeight="1">
      <c r="E358" s="153"/>
      <c r="G358" s="33"/>
      <c r="H358" s="33"/>
      <c r="I358" s="41"/>
      <c r="O358" s="47"/>
    </row>
    <row r="359" spans="5:15" ht="13.5" customHeight="1">
      <c r="E359" s="153"/>
      <c r="G359" s="33"/>
      <c r="H359" s="33"/>
      <c r="I359" s="41"/>
      <c r="O359" s="47"/>
    </row>
    <row r="360" spans="5:15" ht="13.5" customHeight="1">
      <c r="E360" s="153"/>
      <c r="G360" s="33"/>
      <c r="H360" s="33"/>
      <c r="I360" s="41"/>
      <c r="O360" s="47"/>
    </row>
    <row r="361" spans="5:15" ht="13.5" customHeight="1">
      <c r="E361" s="153"/>
      <c r="G361" s="33"/>
      <c r="H361" s="33"/>
      <c r="I361" s="41"/>
      <c r="O361" s="47"/>
    </row>
    <row r="362" spans="5:15" ht="13.5" customHeight="1">
      <c r="E362" s="153"/>
      <c r="G362" s="33"/>
      <c r="H362" s="33"/>
      <c r="I362" s="41"/>
      <c r="O362" s="47"/>
    </row>
    <row r="363" spans="5:15" ht="13.5" customHeight="1">
      <c r="E363" s="153"/>
      <c r="G363" s="33"/>
      <c r="H363" s="33"/>
      <c r="I363" s="41"/>
      <c r="O363" s="47"/>
    </row>
    <row r="364" spans="5:15" ht="13.5" customHeight="1">
      <c r="E364" s="153"/>
      <c r="G364" s="33"/>
      <c r="H364" s="33"/>
      <c r="I364" s="41"/>
      <c r="O364" s="47"/>
    </row>
    <row r="365" spans="5:15" ht="13.5" customHeight="1">
      <c r="E365" s="153"/>
      <c r="G365" s="33"/>
      <c r="H365" s="33"/>
      <c r="I365" s="41"/>
      <c r="O365" s="47"/>
    </row>
    <row r="366" spans="5:15" ht="13.5" customHeight="1">
      <c r="E366" s="153"/>
      <c r="G366" s="33"/>
      <c r="H366" s="33"/>
      <c r="I366" s="41"/>
      <c r="O366" s="47"/>
    </row>
    <row r="367" spans="5:15" ht="13.5" customHeight="1">
      <c r="E367" s="153"/>
      <c r="G367" s="33"/>
      <c r="H367" s="33"/>
      <c r="I367" s="41"/>
      <c r="O367" s="47"/>
    </row>
    <row r="368" spans="5:15" ht="13.5" customHeight="1">
      <c r="E368" s="153"/>
      <c r="G368" s="33"/>
      <c r="H368" s="33"/>
      <c r="I368" s="41"/>
      <c r="O368" s="47"/>
    </row>
    <row r="369" spans="5:15" ht="13.5" customHeight="1">
      <c r="E369" s="153"/>
      <c r="G369" s="33"/>
      <c r="H369" s="33"/>
      <c r="I369" s="41"/>
      <c r="O369" s="47"/>
    </row>
    <row r="370" spans="5:15" ht="13.5" customHeight="1">
      <c r="E370" s="153"/>
      <c r="G370" s="33"/>
      <c r="H370" s="33"/>
      <c r="I370" s="41"/>
      <c r="O370" s="47"/>
    </row>
    <row r="371" spans="5:15" ht="13.5" customHeight="1">
      <c r="E371" s="153"/>
      <c r="G371" s="33"/>
      <c r="H371" s="33"/>
      <c r="I371" s="41"/>
      <c r="O371" s="47"/>
    </row>
    <row r="372" spans="5:15" ht="13.5" customHeight="1">
      <c r="E372" s="153"/>
      <c r="G372" s="33"/>
      <c r="H372" s="33"/>
      <c r="I372" s="41"/>
      <c r="O372" s="47"/>
    </row>
    <row r="373" spans="5:15" ht="13.5" customHeight="1">
      <c r="E373" s="153"/>
      <c r="G373" s="33"/>
      <c r="H373" s="33"/>
      <c r="I373" s="41"/>
      <c r="O373" s="47"/>
    </row>
    <row r="374" spans="5:15" ht="13.5" customHeight="1">
      <c r="E374" s="153"/>
      <c r="G374" s="33"/>
      <c r="H374" s="33"/>
      <c r="I374" s="41"/>
      <c r="O374" s="47"/>
    </row>
    <row r="375" spans="5:15" ht="13.5" customHeight="1">
      <c r="E375" s="153"/>
      <c r="G375" s="33"/>
      <c r="H375" s="33"/>
      <c r="I375" s="41"/>
      <c r="O375" s="47"/>
    </row>
    <row r="376" spans="5:15" ht="13.5" customHeight="1">
      <c r="E376" s="153"/>
      <c r="G376" s="33"/>
      <c r="H376" s="33"/>
      <c r="I376" s="41"/>
      <c r="O376" s="47"/>
    </row>
    <row r="377" spans="5:15" ht="13.5" customHeight="1">
      <c r="E377" s="153"/>
      <c r="G377" s="33"/>
      <c r="H377" s="33"/>
      <c r="I377" s="41"/>
      <c r="O377" s="47"/>
    </row>
    <row r="378" spans="5:15" ht="13.5" customHeight="1">
      <c r="E378" s="153"/>
      <c r="G378" s="33"/>
      <c r="H378" s="33"/>
      <c r="I378" s="41"/>
      <c r="O378" s="47"/>
    </row>
    <row r="379" spans="5:15" ht="13.5" customHeight="1">
      <c r="E379" s="153"/>
      <c r="G379" s="33"/>
      <c r="H379" s="33"/>
      <c r="I379" s="41"/>
      <c r="O379" s="47"/>
    </row>
    <row r="380" spans="5:15" ht="13.5" customHeight="1">
      <c r="E380" s="153"/>
      <c r="G380" s="33"/>
      <c r="H380" s="33"/>
      <c r="I380" s="41"/>
      <c r="O380" s="47"/>
    </row>
    <row r="381" spans="5:15" ht="13.5" customHeight="1">
      <c r="E381" s="153"/>
      <c r="G381" s="33"/>
      <c r="H381" s="33"/>
      <c r="I381" s="41"/>
      <c r="O381" s="47"/>
    </row>
    <row r="382" spans="5:15" ht="13.5" customHeight="1">
      <c r="E382" s="153"/>
      <c r="G382" s="33"/>
      <c r="H382" s="33"/>
      <c r="I382" s="41"/>
      <c r="O382" s="47"/>
    </row>
    <row r="383" spans="5:15" ht="13.5" customHeight="1">
      <c r="E383" s="153"/>
      <c r="G383" s="33"/>
      <c r="H383" s="33"/>
      <c r="I383" s="41"/>
      <c r="O383" s="47"/>
    </row>
    <row r="384" spans="5:15" ht="13.5" customHeight="1">
      <c r="E384" s="153"/>
      <c r="G384" s="33"/>
      <c r="H384" s="33"/>
      <c r="I384" s="41"/>
      <c r="O384" s="47"/>
    </row>
    <row r="385" spans="5:15" ht="13.5" customHeight="1">
      <c r="E385" s="153"/>
      <c r="G385" s="33"/>
      <c r="H385" s="33"/>
      <c r="I385" s="41"/>
      <c r="O385" s="47"/>
    </row>
    <row r="386" spans="5:15" ht="13.5" customHeight="1">
      <c r="E386" s="153"/>
      <c r="G386" s="33"/>
      <c r="H386" s="33"/>
      <c r="I386" s="41"/>
      <c r="O386" s="47"/>
    </row>
    <row r="387" spans="5:15" ht="13.5" customHeight="1">
      <c r="E387" s="153"/>
      <c r="G387" s="33"/>
      <c r="H387" s="33"/>
      <c r="I387" s="41"/>
      <c r="O387" s="47"/>
    </row>
    <row r="388" spans="5:15" ht="13.5" customHeight="1">
      <c r="E388" s="153"/>
      <c r="G388" s="33"/>
      <c r="H388" s="33"/>
      <c r="I388" s="41"/>
      <c r="O388" s="47"/>
    </row>
    <row r="389" spans="5:15" ht="13.5" customHeight="1">
      <c r="E389" s="153"/>
      <c r="G389" s="33"/>
      <c r="H389" s="33"/>
      <c r="I389" s="41"/>
      <c r="O389" s="47"/>
    </row>
    <row r="390" spans="5:15" ht="13.5" customHeight="1">
      <c r="E390" s="153"/>
      <c r="G390" s="33"/>
      <c r="H390" s="33"/>
      <c r="I390" s="41"/>
      <c r="O390" s="47"/>
    </row>
    <row r="391" spans="5:15" ht="13.5" customHeight="1">
      <c r="E391" s="153"/>
      <c r="G391" s="33"/>
      <c r="H391" s="33"/>
      <c r="I391" s="41"/>
      <c r="O391" s="47"/>
    </row>
    <row r="392" spans="5:15" ht="13.5" customHeight="1">
      <c r="E392" s="153"/>
      <c r="G392" s="33"/>
      <c r="H392" s="33"/>
      <c r="I392" s="41"/>
      <c r="O392" s="47"/>
    </row>
    <row r="393" spans="5:15" ht="13.5" customHeight="1">
      <c r="E393" s="153"/>
      <c r="G393" s="33"/>
      <c r="H393" s="33"/>
      <c r="I393" s="41"/>
      <c r="O393" s="47"/>
    </row>
    <row r="394" spans="5:15" ht="13.5" customHeight="1">
      <c r="E394" s="153"/>
      <c r="G394" s="33"/>
      <c r="H394" s="33"/>
      <c r="I394" s="41"/>
      <c r="O394" s="47"/>
    </row>
    <row r="395" spans="5:15" ht="13.5" customHeight="1">
      <c r="E395" s="153"/>
      <c r="G395" s="33"/>
      <c r="H395" s="33"/>
      <c r="I395" s="41"/>
      <c r="O395" s="47"/>
    </row>
    <row r="396" spans="5:15" ht="13.5" customHeight="1">
      <c r="E396" s="153"/>
      <c r="G396" s="33"/>
      <c r="H396" s="33"/>
      <c r="I396" s="41"/>
      <c r="O396" s="47"/>
    </row>
    <row r="397" spans="5:15" ht="13.5" customHeight="1">
      <c r="E397" s="153"/>
      <c r="G397" s="33"/>
      <c r="H397" s="33"/>
      <c r="I397" s="41"/>
      <c r="O397" s="47"/>
    </row>
    <row r="398" spans="5:15" ht="13.5" customHeight="1">
      <c r="E398" s="153"/>
      <c r="G398" s="33"/>
      <c r="H398" s="33"/>
      <c r="I398" s="41"/>
      <c r="O398" s="47"/>
    </row>
    <row r="399" spans="5:15" ht="13.5" customHeight="1">
      <c r="E399" s="153"/>
      <c r="G399" s="33"/>
      <c r="H399" s="33"/>
      <c r="I399" s="41"/>
      <c r="O399" s="47"/>
    </row>
    <row r="400" spans="5:15" ht="13.5" customHeight="1">
      <c r="E400" s="153"/>
      <c r="G400" s="33"/>
      <c r="H400" s="33"/>
      <c r="I400" s="41"/>
      <c r="O400" s="47"/>
    </row>
    <row r="401" spans="5:15" ht="13.5" customHeight="1">
      <c r="E401" s="153"/>
      <c r="G401" s="33"/>
      <c r="H401" s="33"/>
      <c r="I401" s="41"/>
      <c r="O401" s="47"/>
    </row>
    <row r="402" spans="5:15" ht="13.5" customHeight="1">
      <c r="E402" s="153"/>
      <c r="G402" s="33"/>
      <c r="H402" s="33"/>
      <c r="I402" s="41"/>
      <c r="O402" s="47"/>
    </row>
    <row r="403" spans="5:15" ht="13.5" customHeight="1">
      <c r="E403" s="153"/>
      <c r="G403" s="33"/>
      <c r="H403" s="33"/>
      <c r="I403" s="41"/>
      <c r="O403" s="47"/>
    </row>
    <row r="404" spans="7:15" ht="13.5" customHeight="1">
      <c r="G404" s="33"/>
      <c r="H404" s="33"/>
      <c r="I404" s="41"/>
      <c r="O404" s="47"/>
    </row>
    <row r="405" spans="7:15" ht="13.5" customHeight="1">
      <c r="G405" s="33"/>
      <c r="H405" s="33"/>
      <c r="I405" s="41"/>
      <c r="O405" s="47"/>
    </row>
    <row r="406" spans="7:15" ht="13.5" customHeight="1">
      <c r="G406" s="33"/>
      <c r="H406" s="33"/>
      <c r="I406" s="41"/>
      <c r="O406" s="47"/>
    </row>
    <row r="407" spans="7:15" ht="13.5" customHeight="1">
      <c r="G407" s="33"/>
      <c r="H407" s="33"/>
      <c r="I407" s="41"/>
      <c r="O407" s="47"/>
    </row>
    <row r="408" spans="7:15" ht="13.5" customHeight="1">
      <c r="G408" s="33"/>
      <c r="H408" s="33"/>
      <c r="I408" s="41"/>
      <c r="O408" s="47"/>
    </row>
    <row r="409" spans="7:15" ht="13.5" customHeight="1">
      <c r="G409" s="33"/>
      <c r="H409" s="33"/>
      <c r="I409" s="41"/>
      <c r="O409" s="47"/>
    </row>
    <row r="410" spans="7:15" ht="13.5" customHeight="1">
      <c r="G410" s="33"/>
      <c r="H410" s="33"/>
      <c r="I410" s="41"/>
      <c r="O410" s="47"/>
    </row>
    <row r="411" spans="7:15" ht="13.5" customHeight="1">
      <c r="G411" s="33"/>
      <c r="H411" s="33"/>
      <c r="I411" s="41"/>
      <c r="O411" s="47"/>
    </row>
    <row r="412" spans="7:15" ht="13.5" customHeight="1">
      <c r="G412" s="33"/>
      <c r="H412" s="33"/>
      <c r="I412" s="41"/>
      <c r="O412" s="47"/>
    </row>
    <row r="413" spans="7:15" ht="13.5" customHeight="1">
      <c r="G413" s="33"/>
      <c r="H413" s="33"/>
      <c r="I413" s="41"/>
      <c r="O413" s="47"/>
    </row>
    <row r="414" spans="7:15" ht="13.5" customHeight="1">
      <c r="G414" s="33"/>
      <c r="H414" s="33"/>
      <c r="I414" s="41"/>
      <c r="O414" s="47"/>
    </row>
    <row r="415" spans="7:15" ht="13.5" customHeight="1">
      <c r="G415" s="33"/>
      <c r="H415" s="33"/>
      <c r="I415" s="41"/>
      <c r="O415" s="47"/>
    </row>
    <row r="416" spans="7:15" ht="13.5" customHeight="1">
      <c r="G416" s="33"/>
      <c r="H416" s="33"/>
      <c r="I416" s="41"/>
      <c r="O416" s="47"/>
    </row>
    <row r="417" spans="7:15" ht="13.5" customHeight="1">
      <c r="G417" s="33"/>
      <c r="H417" s="33"/>
      <c r="I417" s="41"/>
      <c r="O417" s="47"/>
    </row>
    <row r="418" spans="7:15" ht="13.5" customHeight="1">
      <c r="G418" s="33"/>
      <c r="H418" s="33"/>
      <c r="I418" s="41"/>
      <c r="O418" s="47"/>
    </row>
    <row r="419" spans="7:15" ht="13.5" customHeight="1">
      <c r="G419" s="33"/>
      <c r="H419" s="33"/>
      <c r="I419" s="41"/>
      <c r="O419" s="47"/>
    </row>
    <row r="420" spans="7:15" ht="13.5" customHeight="1">
      <c r="G420" s="33"/>
      <c r="H420" s="33"/>
      <c r="I420" s="41"/>
      <c r="O420" s="47"/>
    </row>
    <row r="421" spans="7:15" ht="13.5" customHeight="1">
      <c r="G421" s="33"/>
      <c r="H421" s="33"/>
      <c r="I421" s="41"/>
      <c r="O421" s="47"/>
    </row>
    <row r="422" spans="7:15" ht="13.5" customHeight="1">
      <c r="G422" s="33"/>
      <c r="H422" s="33"/>
      <c r="I422" s="41"/>
      <c r="O422" s="47"/>
    </row>
    <row r="423" spans="7:15" ht="13.5" customHeight="1">
      <c r="G423" s="33"/>
      <c r="H423" s="33"/>
      <c r="I423" s="41"/>
      <c r="O423" s="47"/>
    </row>
    <row r="424" spans="7:15" ht="13.5" customHeight="1">
      <c r="G424" s="33"/>
      <c r="H424" s="33"/>
      <c r="I424" s="41"/>
      <c r="O424" s="47"/>
    </row>
    <row r="425" spans="7:15" ht="13.5" customHeight="1">
      <c r="G425" s="33"/>
      <c r="H425" s="33"/>
      <c r="I425" s="41"/>
      <c r="O425" s="47"/>
    </row>
    <row r="426" spans="7:15" ht="13.5" customHeight="1">
      <c r="G426" s="33"/>
      <c r="H426" s="33"/>
      <c r="I426" s="41"/>
      <c r="O426" s="47"/>
    </row>
    <row r="427" spans="7:15" ht="13.5" customHeight="1">
      <c r="G427" s="33"/>
      <c r="H427" s="33"/>
      <c r="I427" s="41"/>
      <c r="O427" s="47"/>
    </row>
    <row r="428" spans="7:15" ht="13.5" customHeight="1">
      <c r="G428" s="33"/>
      <c r="H428" s="33"/>
      <c r="I428" s="41"/>
      <c r="O428" s="47"/>
    </row>
    <row r="429" spans="7:15" ht="13.5" customHeight="1">
      <c r="G429" s="33"/>
      <c r="H429" s="33"/>
      <c r="I429" s="41"/>
      <c r="O429" s="47"/>
    </row>
    <row r="430" spans="7:15" ht="13.5" customHeight="1">
      <c r="G430" s="33"/>
      <c r="H430" s="33"/>
      <c r="I430" s="41"/>
      <c r="O430" s="47"/>
    </row>
    <row r="431" spans="7:15" ht="13.5" customHeight="1">
      <c r="G431" s="33"/>
      <c r="H431" s="33"/>
      <c r="I431" s="41"/>
      <c r="O431" s="47"/>
    </row>
    <row r="432" spans="7:15" ht="13.5" customHeight="1">
      <c r="G432" s="33"/>
      <c r="H432" s="33"/>
      <c r="I432" s="41"/>
      <c r="O432" s="47"/>
    </row>
    <row r="433" spans="7:15" ht="13.5" customHeight="1">
      <c r="G433" s="33"/>
      <c r="H433" s="33"/>
      <c r="I433" s="41"/>
      <c r="O433" s="47"/>
    </row>
    <row r="434" spans="7:15" ht="13.5" customHeight="1">
      <c r="G434" s="33"/>
      <c r="H434" s="33"/>
      <c r="I434" s="41"/>
      <c r="O434" s="47"/>
    </row>
    <row r="435" spans="7:15" ht="13.5" customHeight="1">
      <c r="G435" s="33"/>
      <c r="H435" s="33"/>
      <c r="I435" s="41"/>
      <c r="O435" s="47"/>
    </row>
    <row r="436" spans="7:15" ht="13.5" customHeight="1">
      <c r="G436" s="33"/>
      <c r="H436" s="33"/>
      <c r="I436" s="41"/>
      <c r="O436" s="47"/>
    </row>
    <row r="437" spans="7:15" ht="13.5" customHeight="1">
      <c r="G437" s="33"/>
      <c r="H437" s="33"/>
      <c r="I437" s="41"/>
      <c r="O437" s="47"/>
    </row>
    <row r="438" spans="7:15" ht="13.5" customHeight="1">
      <c r="G438" s="33"/>
      <c r="H438" s="33"/>
      <c r="I438" s="41"/>
      <c r="O438" s="47"/>
    </row>
    <row r="439" spans="7:15" ht="13.5" customHeight="1">
      <c r="G439" s="33"/>
      <c r="H439" s="33"/>
      <c r="I439" s="41"/>
      <c r="O439" s="47"/>
    </row>
    <row r="440" spans="7:15" ht="13.5" customHeight="1">
      <c r="G440" s="33"/>
      <c r="H440" s="33"/>
      <c r="I440" s="41"/>
      <c r="O440" s="47"/>
    </row>
    <row r="441" spans="7:15" ht="13.5" customHeight="1">
      <c r="G441" s="33"/>
      <c r="H441" s="33"/>
      <c r="I441" s="41"/>
      <c r="O441" s="47"/>
    </row>
    <row r="442" spans="7:15" ht="13.5" customHeight="1">
      <c r="G442" s="33"/>
      <c r="H442" s="33"/>
      <c r="I442" s="41"/>
      <c r="O442" s="47"/>
    </row>
    <row r="443" spans="7:15" ht="13.5" customHeight="1">
      <c r="G443" s="33"/>
      <c r="H443" s="33"/>
      <c r="I443" s="41"/>
      <c r="O443" s="47"/>
    </row>
    <row r="444" spans="7:15" ht="13.5" customHeight="1">
      <c r="G444" s="33"/>
      <c r="H444" s="33"/>
      <c r="I444" s="41"/>
      <c r="O444" s="47"/>
    </row>
    <row r="445" spans="7:15" ht="13.5" customHeight="1">
      <c r="G445" s="33"/>
      <c r="H445" s="33"/>
      <c r="I445" s="41"/>
      <c r="O445" s="47"/>
    </row>
    <row r="446" spans="7:15" ht="13.5" customHeight="1">
      <c r="G446" s="33"/>
      <c r="H446" s="33"/>
      <c r="I446" s="41"/>
      <c r="O446" s="47"/>
    </row>
    <row r="447" spans="7:15" ht="13.5" customHeight="1">
      <c r="G447" s="33"/>
      <c r="H447" s="33"/>
      <c r="I447" s="41"/>
      <c r="O447" s="47"/>
    </row>
    <row r="448" spans="7:15" ht="13.5" customHeight="1">
      <c r="G448" s="33"/>
      <c r="H448" s="33"/>
      <c r="I448" s="41"/>
      <c r="O448" s="47"/>
    </row>
    <row r="449" spans="7:15" ht="13.5" customHeight="1">
      <c r="G449" s="33"/>
      <c r="H449" s="33"/>
      <c r="I449" s="41"/>
      <c r="O449" s="47"/>
    </row>
    <row r="450" spans="7:15" ht="13.5" customHeight="1">
      <c r="G450" s="33"/>
      <c r="H450" s="33"/>
      <c r="I450" s="41"/>
      <c r="O450" s="47"/>
    </row>
    <row r="451" spans="7:15" ht="13.5" customHeight="1">
      <c r="G451" s="33"/>
      <c r="H451" s="33"/>
      <c r="I451" s="41"/>
      <c r="O451" s="47"/>
    </row>
    <row r="452" spans="7:15" ht="13.5" customHeight="1">
      <c r="G452" s="33"/>
      <c r="H452" s="33"/>
      <c r="I452" s="41"/>
      <c r="O452" s="47"/>
    </row>
    <row r="453" spans="7:15" ht="13.5" customHeight="1">
      <c r="G453" s="33"/>
      <c r="H453" s="33"/>
      <c r="I453" s="41"/>
      <c r="O453" s="47"/>
    </row>
    <row r="454" spans="7:15" ht="13.5" customHeight="1">
      <c r="G454" s="33"/>
      <c r="H454" s="33"/>
      <c r="I454" s="41"/>
      <c r="O454" s="47"/>
    </row>
    <row r="455" spans="7:15" ht="13.5" customHeight="1">
      <c r="G455" s="33"/>
      <c r="H455" s="33"/>
      <c r="I455" s="41"/>
      <c r="O455" s="47"/>
    </row>
    <row r="456" spans="7:15" ht="13.5" customHeight="1">
      <c r="G456" s="33"/>
      <c r="H456" s="33"/>
      <c r="I456" s="41"/>
      <c r="O456" s="47"/>
    </row>
    <row r="457" spans="7:15" ht="13.5" customHeight="1">
      <c r="G457" s="33"/>
      <c r="H457" s="33"/>
      <c r="I457" s="41"/>
      <c r="O457" s="47"/>
    </row>
    <row r="458" spans="7:15" ht="13.5" customHeight="1">
      <c r="G458" s="33"/>
      <c r="H458" s="33"/>
      <c r="I458" s="41"/>
      <c r="O458" s="47"/>
    </row>
    <row r="459" spans="7:15" ht="13.5" customHeight="1">
      <c r="G459" s="33"/>
      <c r="H459" s="33"/>
      <c r="I459" s="41"/>
      <c r="O459" s="47"/>
    </row>
    <row r="460" spans="7:15" ht="13.5" customHeight="1">
      <c r="G460" s="33"/>
      <c r="H460" s="33"/>
      <c r="I460" s="41"/>
      <c r="O460" s="47"/>
    </row>
    <row r="461" spans="7:15" ht="13.5" customHeight="1">
      <c r="G461" s="33"/>
      <c r="H461" s="33"/>
      <c r="I461" s="41"/>
      <c r="O461" s="47"/>
    </row>
    <row r="462" spans="7:15" ht="13.5" customHeight="1">
      <c r="G462" s="33"/>
      <c r="H462" s="33"/>
      <c r="I462" s="41"/>
      <c r="O462" s="47"/>
    </row>
    <row r="463" spans="7:15" ht="13.5" customHeight="1">
      <c r="G463" s="33"/>
      <c r="H463" s="33"/>
      <c r="I463" s="41"/>
      <c r="O463" s="47"/>
    </row>
    <row r="464" spans="7:15" ht="13.5" customHeight="1">
      <c r="G464" s="33"/>
      <c r="H464" s="33"/>
      <c r="I464" s="41"/>
      <c r="O464" s="47"/>
    </row>
    <row r="465" spans="7:15" ht="13.5" customHeight="1">
      <c r="G465" s="33"/>
      <c r="H465" s="33"/>
      <c r="I465" s="41"/>
      <c r="O465" s="47"/>
    </row>
    <row r="466" spans="7:15" ht="13.5" customHeight="1">
      <c r="G466" s="33"/>
      <c r="H466" s="33"/>
      <c r="I466" s="41"/>
      <c r="O466" s="47"/>
    </row>
    <row r="467" spans="7:15" ht="13.5" customHeight="1">
      <c r="G467" s="33"/>
      <c r="H467" s="33"/>
      <c r="I467" s="41"/>
      <c r="O467" s="47"/>
    </row>
    <row r="468" spans="7:15" ht="13.5" customHeight="1">
      <c r="G468" s="33"/>
      <c r="H468" s="33"/>
      <c r="I468" s="41"/>
      <c r="O468" s="47"/>
    </row>
    <row r="469" spans="7:15" ht="13.5" customHeight="1">
      <c r="G469" s="33"/>
      <c r="H469" s="33"/>
      <c r="I469" s="41"/>
      <c r="O469" s="47"/>
    </row>
    <row r="470" spans="7:15" ht="13.5" customHeight="1">
      <c r="G470" s="33"/>
      <c r="H470" s="33"/>
      <c r="I470" s="41"/>
      <c r="O470" s="47"/>
    </row>
    <row r="471" spans="7:15" ht="13.5" customHeight="1">
      <c r="G471" s="33"/>
      <c r="H471" s="33"/>
      <c r="I471" s="41"/>
      <c r="O471" s="47"/>
    </row>
    <row r="472" spans="7:15" ht="13.5" customHeight="1">
      <c r="G472" s="33"/>
      <c r="H472" s="33"/>
      <c r="I472" s="41"/>
      <c r="O472" s="47"/>
    </row>
    <row r="473" spans="7:15" ht="13.5" customHeight="1">
      <c r="G473" s="33"/>
      <c r="H473" s="33"/>
      <c r="I473" s="41"/>
      <c r="O473" s="47"/>
    </row>
    <row r="474" spans="7:15" ht="13.5" customHeight="1">
      <c r="G474" s="33"/>
      <c r="H474" s="33"/>
      <c r="I474" s="41"/>
      <c r="O474" s="47"/>
    </row>
    <row r="475" spans="7:15" ht="13.5" customHeight="1">
      <c r="G475" s="33"/>
      <c r="H475" s="33"/>
      <c r="I475" s="41"/>
      <c r="O475" s="47"/>
    </row>
    <row r="476" spans="7:15" ht="13.5" customHeight="1">
      <c r="G476" s="33"/>
      <c r="H476" s="33"/>
      <c r="I476" s="41"/>
      <c r="O476" s="47"/>
    </row>
    <row r="477" spans="7:15" ht="13.5" customHeight="1">
      <c r="G477" s="33"/>
      <c r="H477" s="33"/>
      <c r="I477" s="41"/>
      <c r="O477" s="47"/>
    </row>
    <row r="478" spans="7:15" ht="13.5" customHeight="1">
      <c r="G478" s="33"/>
      <c r="H478" s="33"/>
      <c r="I478" s="41"/>
      <c r="O478" s="47"/>
    </row>
    <row r="479" spans="7:15" ht="13.5" customHeight="1">
      <c r="G479" s="33"/>
      <c r="H479" s="33"/>
      <c r="I479" s="41"/>
      <c r="O479" s="47"/>
    </row>
    <row r="480" spans="7:15" ht="13.5" customHeight="1">
      <c r="G480" s="33"/>
      <c r="H480" s="33"/>
      <c r="I480" s="41"/>
      <c r="O480" s="47"/>
    </row>
    <row r="481" spans="7:15" ht="13.5" customHeight="1">
      <c r="G481" s="33"/>
      <c r="H481" s="33"/>
      <c r="I481" s="41"/>
      <c r="O481" s="47"/>
    </row>
    <row r="482" spans="7:15" ht="13.5" customHeight="1">
      <c r="G482" s="33"/>
      <c r="H482" s="33"/>
      <c r="I482" s="41"/>
      <c r="O482" s="47"/>
    </row>
    <row r="483" spans="7:15" ht="13.5" customHeight="1">
      <c r="G483" s="33"/>
      <c r="H483" s="33"/>
      <c r="I483" s="41"/>
      <c r="O483" s="47"/>
    </row>
    <row r="484" spans="7:15" ht="13.5" customHeight="1">
      <c r="G484" s="33"/>
      <c r="H484" s="33"/>
      <c r="I484" s="41"/>
      <c r="O484" s="47"/>
    </row>
    <row r="485" spans="7:15" ht="13.5" customHeight="1">
      <c r="G485" s="33"/>
      <c r="H485" s="33"/>
      <c r="I485" s="41"/>
      <c r="O485" s="47"/>
    </row>
    <row r="486" spans="7:15" ht="13.5" customHeight="1">
      <c r="G486" s="33"/>
      <c r="H486" s="33"/>
      <c r="I486" s="41"/>
      <c r="O486" s="47"/>
    </row>
    <row r="487" spans="7:15" ht="13.5" customHeight="1">
      <c r="G487" s="33"/>
      <c r="H487" s="33"/>
      <c r="I487" s="41"/>
      <c r="O487" s="47"/>
    </row>
    <row r="488" spans="7:15" ht="13.5" customHeight="1">
      <c r="G488" s="33"/>
      <c r="H488" s="33"/>
      <c r="I488" s="41"/>
      <c r="O488" s="47"/>
    </row>
    <row r="489" spans="7:15" ht="13.5" customHeight="1">
      <c r="G489" s="33"/>
      <c r="H489" s="33"/>
      <c r="I489" s="41"/>
      <c r="O489" s="47"/>
    </row>
    <row r="490" spans="7:15" ht="13.5" customHeight="1">
      <c r="G490" s="33"/>
      <c r="H490" s="33"/>
      <c r="I490" s="41"/>
      <c r="O490" s="47"/>
    </row>
    <row r="491" spans="7:15" ht="13.5" customHeight="1">
      <c r="G491" s="33"/>
      <c r="H491" s="33"/>
      <c r="I491" s="41"/>
      <c r="O491" s="47"/>
    </row>
    <row r="492" spans="7:15" ht="13.5" customHeight="1">
      <c r="G492" s="33"/>
      <c r="H492" s="33"/>
      <c r="I492" s="41"/>
      <c r="O492" s="47"/>
    </row>
    <row r="493" spans="7:15" ht="13.5" customHeight="1">
      <c r="G493" s="33"/>
      <c r="H493" s="33"/>
      <c r="I493" s="41"/>
      <c r="O493" s="47"/>
    </row>
    <row r="494" spans="7:15" ht="13.5" customHeight="1">
      <c r="G494" s="33"/>
      <c r="H494" s="33"/>
      <c r="I494" s="41"/>
      <c r="O494" s="47"/>
    </row>
    <row r="495" spans="7:15" ht="13.5" customHeight="1">
      <c r="G495" s="33"/>
      <c r="H495" s="33"/>
      <c r="I495" s="41"/>
      <c r="O495" s="47"/>
    </row>
    <row r="496" spans="7:15" ht="13.5" customHeight="1">
      <c r="G496" s="33"/>
      <c r="H496" s="33"/>
      <c r="I496" s="41"/>
      <c r="O496" s="47"/>
    </row>
    <row r="497" spans="7:15" ht="13.5" customHeight="1">
      <c r="G497" s="33"/>
      <c r="H497" s="33"/>
      <c r="I497" s="41"/>
      <c r="O497" s="47"/>
    </row>
    <row r="498" spans="7:15" ht="13.5" customHeight="1">
      <c r="G498" s="33"/>
      <c r="H498" s="33"/>
      <c r="I498" s="41"/>
      <c r="O498" s="47"/>
    </row>
    <row r="499" spans="7:15" ht="13.5" customHeight="1">
      <c r="G499" s="33"/>
      <c r="H499" s="33"/>
      <c r="I499" s="41"/>
      <c r="O499" s="47"/>
    </row>
    <row r="500" spans="7:15" ht="13.5" customHeight="1">
      <c r="G500" s="33"/>
      <c r="H500" s="33"/>
      <c r="I500" s="41"/>
      <c r="O500" s="47"/>
    </row>
    <row r="501" spans="7:15" ht="13.5" customHeight="1">
      <c r="G501" s="33"/>
      <c r="H501" s="33"/>
      <c r="I501" s="41"/>
      <c r="O501" s="47"/>
    </row>
    <row r="502" spans="7:15" ht="13.5" customHeight="1">
      <c r="G502" s="33"/>
      <c r="H502" s="33"/>
      <c r="I502" s="41"/>
      <c r="O502" s="47"/>
    </row>
    <row r="503" spans="7:15" ht="13.5" customHeight="1">
      <c r="G503" s="33"/>
      <c r="H503" s="33"/>
      <c r="I503" s="41"/>
      <c r="O503" s="47"/>
    </row>
    <row r="504" spans="7:15" ht="13.5" customHeight="1">
      <c r="G504" s="33"/>
      <c r="H504" s="33"/>
      <c r="I504" s="41"/>
      <c r="O504" s="47"/>
    </row>
    <row r="505" spans="7:15" ht="13.5" customHeight="1">
      <c r="G505" s="33"/>
      <c r="H505" s="33"/>
      <c r="I505" s="41"/>
      <c r="O505" s="47"/>
    </row>
    <row r="506" spans="7:15" ht="13.5" customHeight="1">
      <c r="G506" s="33"/>
      <c r="H506" s="33"/>
      <c r="I506" s="41"/>
      <c r="O506" s="47"/>
    </row>
    <row r="507" spans="7:15" ht="13.5" customHeight="1">
      <c r="G507" s="33"/>
      <c r="H507" s="33"/>
      <c r="I507" s="41"/>
      <c r="O507" s="47"/>
    </row>
    <row r="508" spans="7:15" ht="13.5" customHeight="1">
      <c r="G508" s="33"/>
      <c r="H508" s="33"/>
      <c r="I508" s="41"/>
      <c r="O508" s="47"/>
    </row>
    <row r="509" spans="7:15" ht="13.5" customHeight="1">
      <c r="G509" s="33"/>
      <c r="H509" s="33"/>
      <c r="I509" s="41"/>
      <c r="O509" s="47"/>
    </row>
    <row r="510" spans="7:15" ht="13.5" customHeight="1">
      <c r="G510" s="33"/>
      <c r="H510" s="33"/>
      <c r="I510" s="41"/>
      <c r="O510" s="47"/>
    </row>
    <row r="511" spans="7:15" ht="13.5" customHeight="1">
      <c r="G511" s="33"/>
      <c r="H511" s="33"/>
      <c r="I511" s="41"/>
      <c r="O511" s="47"/>
    </row>
    <row r="512" spans="7:15" ht="13.5" customHeight="1">
      <c r="G512" s="33"/>
      <c r="H512" s="33"/>
      <c r="I512" s="41"/>
      <c r="O512" s="47"/>
    </row>
    <row r="513" spans="7:15" ht="13.5" customHeight="1">
      <c r="G513" s="33"/>
      <c r="H513" s="33"/>
      <c r="I513" s="41"/>
      <c r="O513" s="47"/>
    </row>
    <row r="514" spans="7:15" ht="13.5" customHeight="1">
      <c r="G514" s="33"/>
      <c r="H514" s="33"/>
      <c r="I514" s="41"/>
      <c r="O514" s="47"/>
    </row>
    <row r="515" spans="7:15" ht="13.5" customHeight="1">
      <c r="G515" s="33"/>
      <c r="H515" s="33"/>
      <c r="I515" s="41"/>
      <c r="O515" s="47"/>
    </row>
    <row r="516" spans="7:15" ht="13.5" customHeight="1">
      <c r="G516" s="33"/>
      <c r="H516" s="33"/>
      <c r="I516" s="41"/>
      <c r="O516" s="47"/>
    </row>
    <row r="517" spans="7:15" ht="13.5" customHeight="1">
      <c r="G517" s="33"/>
      <c r="H517" s="33"/>
      <c r="I517" s="41"/>
      <c r="O517" s="47"/>
    </row>
    <row r="518" spans="7:15" ht="13.5" customHeight="1">
      <c r="G518" s="33"/>
      <c r="H518" s="33"/>
      <c r="I518" s="41"/>
      <c r="O518" s="47"/>
    </row>
    <row r="519" spans="7:15" ht="13.5" customHeight="1">
      <c r="G519" s="33"/>
      <c r="H519" s="33"/>
      <c r="I519" s="41"/>
      <c r="O519" s="47"/>
    </row>
    <row r="520" spans="7:15" ht="13.5" customHeight="1">
      <c r="G520" s="33"/>
      <c r="H520" s="33"/>
      <c r="I520" s="41"/>
      <c r="O520" s="47"/>
    </row>
    <row r="521" spans="7:15" ht="13.5" customHeight="1">
      <c r="G521" s="33"/>
      <c r="H521" s="33"/>
      <c r="I521" s="41"/>
      <c r="O521" s="47"/>
    </row>
    <row r="522" spans="7:15" ht="13.5" customHeight="1">
      <c r="G522" s="33"/>
      <c r="H522" s="33"/>
      <c r="I522" s="41"/>
      <c r="O522" s="47"/>
    </row>
    <row r="523" spans="7:15" ht="13.5" customHeight="1">
      <c r="G523" s="33"/>
      <c r="H523" s="33"/>
      <c r="I523" s="41"/>
      <c r="O523" s="47"/>
    </row>
    <row r="524" spans="7:15" ht="13.5" customHeight="1">
      <c r="G524" s="33"/>
      <c r="H524" s="33"/>
      <c r="I524" s="41"/>
      <c r="O524" s="47"/>
    </row>
    <row r="525" spans="7:15" ht="13.5" customHeight="1">
      <c r="G525" s="33"/>
      <c r="H525" s="33"/>
      <c r="I525" s="41"/>
      <c r="O525" s="47"/>
    </row>
    <row r="526" spans="7:15" ht="13.5" customHeight="1">
      <c r="G526" s="33"/>
      <c r="H526" s="33"/>
      <c r="I526" s="41"/>
      <c r="O526" s="47"/>
    </row>
    <row r="527" spans="7:15" ht="13.5" customHeight="1">
      <c r="G527" s="33"/>
      <c r="H527" s="33"/>
      <c r="I527" s="41"/>
      <c r="O527" s="47"/>
    </row>
    <row r="528" spans="7:15" ht="13.5" customHeight="1">
      <c r="G528" s="33"/>
      <c r="H528" s="33"/>
      <c r="I528" s="41"/>
      <c r="O528" s="47"/>
    </row>
    <row r="529" spans="7:15" ht="13.5" customHeight="1">
      <c r="G529" s="33"/>
      <c r="H529" s="33"/>
      <c r="I529" s="41"/>
      <c r="O529" s="47"/>
    </row>
    <row r="530" spans="7:15" ht="13.5" customHeight="1">
      <c r="G530" s="33"/>
      <c r="H530" s="33"/>
      <c r="I530" s="41"/>
      <c r="O530" s="47"/>
    </row>
    <row r="531" spans="7:15" ht="13.5" customHeight="1">
      <c r="G531" s="33"/>
      <c r="H531" s="33"/>
      <c r="I531" s="41"/>
      <c r="O531" s="47"/>
    </row>
    <row r="532" spans="7:15" ht="13.5" customHeight="1">
      <c r="G532" s="33"/>
      <c r="H532" s="33"/>
      <c r="I532" s="41"/>
      <c r="O532" s="47"/>
    </row>
    <row r="533" spans="7:15" ht="13.5" customHeight="1">
      <c r="G533" s="33"/>
      <c r="H533" s="33"/>
      <c r="I533" s="41"/>
      <c r="O533" s="47"/>
    </row>
    <row r="534" spans="7:15" ht="13.5" customHeight="1">
      <c r="G534" s="33"/>
      <c r="H534" s="33"/>
      <c r="I534" s="41"/>
      <c r="O534" s="47"/>
    </row>
    <row r="535" spans="7:15" ht="13.5" customHeight="1">
      <c r="G535" s="33"/>
      <c r="H535" s="33"/>
      <c r="I535" s="41"/>
      <c r="O535" s="47"/>
    </row>
    <row r="536" spans="7:15" ht="13.5" customHeight="1">
      <c r="G536" s="33"/>
      <c r="H536" s="33"/>
      <c r="I536" s="41"/>
      <c r="O536" s="47"/>
    </row>
    <row r="537" spans="7:15" ht="13.5" customHeight="1">
      <c r="G537" s="33"/>
      <c r="H537" s="33"/>
      <c r="I537" s="41"/>
      <c r="O537" s="47"/>
    </row>
    <row r="538" spans="7:15" ht="13.5" customHeight="1">
      <c r="G538" s="33"/>
      <c r="H538" s="33"/>
      <c r="I538" s="41"/>
      <c r="O538" s="47"/>
    </row>
    <row r="539" spans="7:15" ht="13.5" customHeight="1">
      <c r="G539" s="33"/>
      <c r="H539" s="33"/>
      <c r="I539" s="41"/>
      <c r="O539" s="47"/>
    </row>
    <row r="540" spans="7:15" ht="13.5" customHeight="1">
      <c r="G540" s="33"/>
      <c r="H540" s="33"/>
      <c r="I540" s="41"/>
      <c r="O540" s="47"/>
    </row>
    <row r="541" spans="7:15" ht="13.5" customHeight="1">
      <c r="G541" s="33"/>
      <c r="H541" s="33"/>
      <c r="I541" s="41"/>
      <c r="O541" s="47"/>
    </row>
    <row r="542" spans="7:15" ht="13.5" customHeight="1">
      <c r="G542" s="33"/>
      <c r="H542" s="33"/>
      <c r="I542" s="41"/>
      <c r="O542" s="47"/>
    </row>
    <row r="543" spans="7:15" ht="13.5" customHeight="1">
      <c r="G543" s="33"/>
      <c r="H543" s="33"/>
      <c r="I543" s="41"/>
      <c r="O543" s="47"/>
    </row>
    <row r="544" spans="7:15" ht="13.5" customHeight="1">
      <c r="G544" s="33"/>
      <c r="H544" s="33"/>
      <c r="I544" s="41"/>
      <c r="O544" s="47"/>
    </row>
    <row r="545" spans="7:15" ht="13.5" customHeight="1">
      <c r="G545" s="33"/>
      <c r="H545" s="33"/>
      <c r="I545" s="41"/>
      <c r="O545" s="47"/>
    </row>
    <row r="546" spans="7:15" ht="13.5" customHeight="1">
      <c r="G546" s="33"/>
      <c r="H546" s="33"/>
      <c r="I546" s="41"/>
      <c r="O546" s="47"/>
    </row>
    <row r="547" spans="7:15" ht="13.5" customHeight="1">
      <c r="G547" s="33"/>
      <c r="H547" s="33"/>
      <c r="I547" s="41"/>
      <c r="O547" s="47"/>
    </row>
    <row r="548" spans="7:15" ht="13.5" customHeight="1">
      <c r="G548" s="33"/>
      <c r="H548" s="33"/>
      <c r="I548" s="41"/>
      <c r="O548" s="47"/>
    </row>
    <row r="549" spans="7:15" ht="13.5" customHeight="1">
      <c r="G549" s="33"/>
      <c r="H549" s="33"/>
      <c r="I549" s="41"/>
      <c r="O549" s="47"/>
    </row>
    <row r="550" spans="7:15" ht="13.5" customHeight="1">
      <c r="G550" s="33"/>
      <c r="H550" s="33"/>
      <c r="I550" s="41"/>
      <c r="O550" s="47"/>
    </row>
    <row r="551" spans="7:15" ht="13.5" customHeight="1">
      <c r="G551" s="33"/>
      <c r="H551" s="33"/>
      <c r="I551" s="41"/>
      <c r="O551" s="47"/>
    </row>
    <row r="552" spans="7:15" ht="13.5" customHeight="1">
      <c r="G552" s="33"/>
      <c r="H552" s="33"/>
      <c r="I552" s="41"/>
      <c r="O552" s="47"/>
    </row>
    <row r="553" spans="7:15" ht="13.5" customHeight="1">
      <c r="G553" s="33"/>
      <c r="H553" s="33"/>
      <c r="I553" s="41"/>
      <c r="O553" s="47"/>
    </row>
    <row r="554" spans="7:15" ht="13.5" customHeight="1">
      <c r="G554" s="33"/>
      <c r="H554" s="33"/>
      <c r="I554" s="41"/>
      <c r="O554" s="47"/>
    </row>
    <row r="555" spans="7:15" ht="13.5" customHeight="1">
      <c r="G555" s="33"/>
      <c r="H555" s="33"/>
      <c r="I555" s="41"/>
      <c r="O555" s="47"/>
    </row>
    <row r="556" spans="7:15" ht="13.5" customHeight="1">
      <c r="G556" s="33"/>
      <c r="H556" s="33"/>
      <c r="I556" s="41"/>
      <c r="O556" s="47"/>
    </row>
    <row r="557" spans="7:15" ht="13.5" customHeight="1">
      <c r="G557" s="33"/>
      <c r="H557" s="33"/>
      <c r="I557" s="41"/>
      <c r="O557" s="47"/>
    </row>
    <row r="558" spans="7:15" ht="13.5" customHeight="1">
      <c r="G558" s="33"/>
      <c r="H558" s="33"/>
      <c r="I558" s="41"/>
      <c r="O558" s="47"/>
    </row>
    <row r="559" spans="7:15" ht="13.5" customHeight="1">
      <c r="G559" s="33"/>
      <c r="H559" s="33"/>
      <c r="I559" s="41"/>
      <c r="O559" s="47"/>
    </row>
    <row r="560" spans="7:15" ht="13.5" customHeight="1">
      <c r="G560" s="33"/>
      <c r="H560" s="33"/>
      <c r="I560" s="41"/>
      <c r="O560" s="47"/>
    </row>
    <row r="561" spans="7:15" ht="13.5" customHeight="1">
      <c r="G561" s="33"/>
      <c r="H561" s="33"/>
      <c r="I561" s="41"/>
      <c r="O561" s="47"/>
    </row>
    <row r="562" spans="7:15" ht="13.5" customHeight="1">
      <c r="G562" s="33"/>
      <c r="H562" s="33"/>
      <c r="I562" s="41"/>
      <c r="O562" s="47"/>
    </row>
    <row r="563" spans="7:15" ht="13.5" customHeight="1">
      <c r="G563" s="33"/>
      <c r="H563" s="33"/>
      <c r="I563" s="41"/>
      <c r="O563" s="47"/>
    </row>
    <row r="564" spans="7:15" ht="13.5" customHeight="1">
      <c r="G564" s="33"/>
      <c r="H564" s="33"/>
      <c r="I564" s="41"/>
      <c r="O564" s="47"/>
    </row>
    <row r="565" spans="7:15" ht="13.5" customHeight="1">
      <c r="G565" s="33"/>
      <c r="H565" s="33"/>
      <c r="I565" s="41"/>
      <c r="O565" s="47"/>
    </row>
    <row r="566" spans="7:15" ht="13.5" customHeight="1">
      <c r="G566" s="33"/>
      <c r="H566" s="33"/>
      <c r="I566" s="41"/>
      <c r="O566" s="47"/>
    </row>
    <row r="567" spans="7:15" ht="13.5" customHeight="1">
      <c r="G567" s="33"/>
      <c r="H567" s="33"/>
      <c r="I567" s="41"/>
      <c r="O567" s="47"/>
    </row>
    <row r="568" spans="7:15" ht="13.5" customHeight="1">
      <c r="G568" s="33"/>
      <c r="H568" s="33"/>
      <c r="I568" s="41"/>
      <c r="O568" s="47"/>
    </row>
    <row r="569" spans="7:15" ht="13.5" customHeight="1">
      <c r="G569" s="33"/>
      <c r="H569" s="33"/>
      <c r="I569" s="41"/>
      <c r="O569" s="47"/>
    </row>
    <row r="570" spans="7:15" ht="13.5" customHeight="1">
      <c r="G570" s="33"/>
      <c r="H570" s="33"/>
      <c r="I570" s="41"/>
      <c r="O570" s="47"/>
    </row>
    <row r="571" spans="7:15" ht="13.5" customHeight="1">
      <c r="G571" s="33"/>
      <c r="H571" s="33"/>
      <c r="I571" s="41"/>
      <c r="O571" s="47"/>
    </row>
    <row r="572" spans="7:15" ht="13.5" customHeight="1">
      <c r="G572" s="33"/>
      <c r="H572" s="33"/>
      <c r="I572" s="41"/>
      <c r="O572" s="47"/>
    </row>
    <row r="573" spans="7:15" ht="13.5" customHeight="1">
      <c r="G573" s="33"/>
      <c r="H573" s="33"/>
      <c r="I573" s="41"/>
      <c r="O573" s="47"/>
    </row>
    <row r="574" spans="7:15" ht="13.5" customHeight="1">
      <c r="G574" s="33"/>
      <c r="H574" s="33"/>
      <c r="I574" s="41"/>
      <c r="O574" s="47"/>
    </row>
    <row r="575" spans="7:15" ht="13.5" customHeight="1">
      <c r="G575" s="33"/>
      <c r="H575" s="33"/>
      <c r="I575" s="41"/>
      <c r="O575" s="47"/>
    </row>
    <row r="576" spans="7:15" ht="13.5" customHeight="1">
      <c r="G576" s="33"/>
      <c r="H576" s="33"/>
      <c r="I576" s="41"/>
      <c r="O576" s="47"/>
    </row>
    <row r="577" spans="7:15" ht="13.5" customHeight="1">
      <c r="G577" s="33"/>
      <c r="H577" s="33"/>
      <c r="I577" s="41"/>
      <c r="O577" s="47"/>
    </row>
    <row r="578" spans="7:15" ht="13.5" customHeight="1">
      <c r="G578" s="33"/>
      <c r="H578" s="33"/>
      <c r="I578" s="41"/>
      <c r="O578" s="47"/>
    </row>
    <row r="579" spans="7:15" ht="13.5" customHeight="1">
      <c r="G579" s="33"/>
      <c r="H579" s="33"/>
      <c r="I579" s="41"/>
      <c r="O579" s="47"/>
    </row>
    <row r="580" spans="7:15" ht="13.5" customHeight="1">
      <c r="G580" s="33"/>
      <c r="H580" s="33"/>
      <c r="I580" s="41"/>
      <c r="O580" s="47"/>
    </row>
    <row r="581" spans="7:15" ht="13.5" customHeight="1">
      <c r="G581" s="33"/>
      <c r="H581" s="33"/>
      <c r="I581" s="41"/>
      <c r="O581" s="47"/>
    </row>
    <row r="582" spans="7:15" ht="13.5" customHeight="1">
      <c r="G582" s="33"/>
      <c r="H582" s="33"/>
      <c r="I582" s="41"/>
      <c r="O582" s="47"/>
    </row>
    <row r="583" spans="7:15" ht="13.5" customHeight="1">
      <c r="G583" s="33"/>
      <c r="H583" s="33"/>
      <c r="I583" s="41"/>
      <c r="O583" s="47"/>
    </row>
    <row r="584" spans="7:15" ht="13.5" customHeight="1">
      <c r="G584" s="33"/>
      <c r="H584" s="33"/>
      <c r="I584" s="41"/>
      <c r="O584" s="47"/>
    </row>
    <row r="585" spans="7:15" ht="13.5" customHeight="1">
      <c r="G585" s="33"/>
      <c r="H585" s="33"/>
      <c r="I585" s="41"/>
      <c r="O585" s="47"/>
    </row>
    <row r="586" spans="7:15" ht="13.5" customHeight="1">
      <c r="G586" s="33"/>
      <c r="H586" s="33"/>
      <c r="I586" s="41"/>
      <c r="O586" s="47"/>
    </row>
    <row r="587" spans="7:15" ht="13.5" customHeight="1">
      <c r="G587" s="33"/>
      <c r="H587" s="33"/>
      <c r="I587" s="41"/>
      <c r="O587" s="47"/>
    </row>
    <row r="588" spans="7:15" ht="13.5" customHeight="1">
      <c r="G588" s="33"/>
      <c r="H588" s="33"/>
      <c r="I588" s="41"/>
      <c r="O588" s="47"/>
    </row>
    <row r="589" spans="7:15" ht="13.5" customHeight="1">
      <c r="G589" s="33"/>
      <c r="H589" s="33"/>
      <c r="I589" s="41"/>
      <c r="O589" s="47"/>
    </row>
    <row r="590" spans="7:15" ht="13.5" customHeight="1">
      <c r="G590" s="33"/>
      <c r="H590" s="33"/>
      <c r="I590" s="41"/>
      <c r="O590" s="47"/>
    </row>
    <row r="591" spans="7:15" ht="13.5" customHeight="1">
      <c r="G591" s="33"/>
      <c r="H591" s="33"/>
      <c r="I591" s="41"/>
      <c r="O591" s="47"/>
    </row>
    <row r="592" spans="7:15" ht="13.5" customHeight="1">
      <c r="G592" s="33"/>
      <c r="H592" s="33"/>
      <c r="I592" s="41"/>
      <c r="O592" s="47"/>
    </row>
    <row r="593" spans="7:15" ht="13.5" customHeight="1">
      <c r="G593" s="33"/>
      <c r="H593" s="33"/>
      <c r="I593" s="41"/>
      <c r="O593" s="47"/>
    </row>
    <row r="594" spans="7:15" ht="13.5" customHeight="1">
      <c r="G594" s="33"/>
      <c r="H594" s="33"/>
      <c r="I594" s="41"/>
      <c r="O594" s="47"/>
    </row>
    <row r="595" spans="7:15" ht="13.5" customHeight="1">
      <c r="G595" s="33"/>
      <c r="H595" s="33"/>
      <c r="I595" s="41"/>
      <c r="O595" s="47"/>
    </row>
    <row r="596" spans="7:15" ht="13.5" customHeight="1">
      <c r="G596" s="33"/>
      <c r="H596" s="33"/>
      <c r="I596" s="41"/>
      <c r="O596" s="47"/>
    </row>
    <row r="597" spans="7:15" ht="13.5" customHeight="1">
      <c r="G597" s="33"/>
      <c r="H597" s="33"/>
      <c r="I597" s="41"/>
      <c r="O597" s="47"/>
    </row>
    <row r="598" spans="7:15" ht="13.5" customHeight="1">
      <c r="G598" s="33"/>
      <c r="H598" s="33"/>
      <c r="I598" s="41"/>
      <c r="O598" s="47"/>
    </row>
    <row r="599" spans="7:15" ht="13.5" customHeight="1">
      <c r="G599" s="33"/>
      <c r="H599" s="33"/>
      <c r="I599" s="41"/>
      <c r="O599" s="47"/>
    </row>
    <row r="600" spans="7:15" ht="13.5" customHeight="1">
      <c r="G600" s="33"/>
      <c r="H600" s="33"/>
      <c r="I600" s="41"/>
      <c r="O600" s="47"/>
    </row>
    <row r="601" spans="7:15" ht="13.5" customHeight="1">
      <c r="G601" s="33"/>
      <c r="H601" s="33"/>
      <c r="I601" s="41"/>
      <c r="O601" s="47"/>
    </row>
    <row r="602" spans="7:15" ht="13.5" customHeight="1">
      <c r="G602" s="33"/>
      <c r="H602" s="33"/>
      <c r="I602" s="41"/>
      <c r="O602" s="47"/>
    </row>
    <row r="603" spans="7:15" ht="13.5" customHeight="1">
      <c r="G603" s="33"/>
      <c r="H603" s="33"/>
      <c r="I603" s="41"/>
      <c r="O603" s="47"/>
    </row>
    <row r="604" spans="7:15" ht="13.5" customHeight="1">
      <c r="G604" s="33"/>
      <c r="H604" s="33"/>
      <c r="I604" s="41"/>
      <c r="O604" s="47"/>
    </row>
    <row r="605" spans="7:15" ht="13.5" customHeight="1">
      <c r="G605" s="33"/>
      <c r="H605" s="33"/>
      <c r="I605" s="41"/>
      <c r="O605" s="47"/>
    </row>
    <row r="606" spans="7:15" ht="13.5" customHeight="1">
      <c r="G606" s="33"/>
      <c r="H606" s="33"/>
      <c r="I606" s="41"/>
      <c r="O606" s="47"/>
    </row>
    <row r="607" spans="7:15" ht="13.5" customHeight="1">
      <c r="G607" s="33"/>
      <c r="H607" s="33"/>
      <c r="I607" s="41"/>
      <c r="O607" s="47"/>
    </row>
    <row r="608" spans="7:15" ht="13.5" customHeight="1">
      <c r="G608" s="33"/>
      <c r="H608" s="33"/>
      <c r="I608" s="41"/>
      <c r="O608" s="47"/>
    </row>
    <row r="609" spans="7:15" ht="13.5" customHeight="1">
      <c r="G609" s="33"/>
      <c r="H609" s="33"/>
      <c r="I609" s="41"/>
      <c r="O609" s="47"/>
    </row>
    <row r="610" spans="7:15" ht="13.5" customHeight="1">
      <c r="G610" s="33"/>
      <c r="H610" s="33"/>
      <c r="I610" s="41"/>
      <c r="O610" s="47"/>
    </row>
    <row r="611" spans="7:15" ht="13.5" customHeight="1">
      <c r="G611" s="33"/>
      <c r="H611" s="33"/>
      <c r="I611" s="41"/>
      <c r="O611" s="47"/>
    </row>
    <row r="612" spans="7:15" ht="13.5" customHeight="1">
      <c r="G612" s="33"/>
      <c r="H612" s="33"/>
      <c r="I612" s="41"/>
      <c r="O612" s="47"/>
    </row>
    <row r="613" spans="7:15" ht="13.5" customHeight="1">
      <c r="G613" s="33"/>
      <c r="H613" s="33"/>
      <c r="I613" s="41"/>
      <c r="O613" s="47"/>
    </row>
    <row r="614" spans="7:15" ht="13.5" customHeight="1">
      <c r="G614" s="33"/>
      <c r="H614" s="33"/>
      <c r="I614" s="41"/>
      <c r="O614" s="47"/>
    </row>
    <row r="615" spans="7:15" ht="13.5" customHeight="1">
      <c r="G615" s="33"/>
      <c r="H615" s="33"/>
      <c r="I615" s="41"/>
      <c r="O615" s="47"/>
    </row>
    <row r="616" spans="7:15" ht="13.5" customHeight="1">
      <c r="G616" s="33"/>
      <c r="H616" s="33"/>
      <c r="I616" s="41"/>
      <c r="O616" s="47"/>
    </row>
    <row r="617" spans="7:15" ht="13.5" customHeight="1">
      <c r="G617" s="33"/>
      <c r="H617" s="33"/>
      <c r="I617" s="41"/>
      <c r="O617" s="47"/>
    </row>
    <row r="618" spans="7:15" ht="13.5" customHeight="1">
      <c r="G618" s="33"/>
      <c r="H618" s="33"/>
      <c r="I618" s="41"/>
      <c r="O618" s="47"/>
    </row>
    <row r="619" spans="7:15" ht="13.5" customHeight="1">
      <c r="G619" s="33"/>
      <c r="H619" s="33"/>
      <c r="I619" s="41"/>
      <c r="O619" s="47"/>
    </row>
    <row r="620" spans="7:15" ht="13.5" customHeight="1">
      <c r="G620" s="33"/>
      <c r="H620" s="33"/>
      <c r="I620" s="41"/>
      <c r="O620" s="47"/>
    </row>
    <row r="621" spans="7:15" ht="13.5" customHeight="1">
      <c r="G621" s="33"/>
      <c r="H621" s="33"/>
      <c r="I621" s="41"/>
      <c r="O621" s="47"/>
    </row>
    <row r="622" spans="7:15" ht="13.5" customHeight="1">
      <c r="G622" s="33"/>
      <c r="H622" s="33"/>
      <c r="I622" s="41"/>
      <c r="O622" s="47"/>
    </row>
    <row r="623" spans="7:15" ht="13.5" customHeight="1">
      <c r="G623" s="33"/>
      <c r="H623" s="33"/>
      <c r="I623" s="41"/>
      <c r="O623" s="47"/>
    </row>
    <row r="624" spans="7:15" ht="13.5" customHeight="1">
      <c r="G624" s="33"/>
      <c r="H624" s="33"/>
      <c r="I624" s="41"/>
      <c r="O624" s="47"/>
    </row>
    <row r="625" spans="7:15" ht="13.5" customHeight="1">
      <c r="G625" s="33"/>
      <c r="H625" s="33"/>
      <c r="I625" s="41"/>
      <c r="O625" s="47"/>
    </row>
    <row r="626" spans="7:15" ht="13.5" customHeight="1">
      <c r="G626" s="33"/>
      <c r="H626" s="33"/>
      <c r="I626" s="41"/>
      <c r="O626" s="47"/>
    </row>
    <row r="627" spans="7:15" ht="13.5" customHeight="1">
      <c r="G627" s="33"/>
      <c r="H627" s="33"/>
      <c r="I627" s="41"/>
      <c r="O627" s="47"/>
    </row>
    <row r="628" spans="7:15" ht="13.5" customHeight="1">
      <c r="G628" s="33"/>
      <c r="H628" s="33"/>
      <c r="I628" s="41"/>
      <c r="O628" s="47"/>
    </row>
    <row r="629" spans="7:15" ht="13.5" customHeight="1">
      <c r="G629" s="33"/>
      <c r="H629" s="33"/>
      <c r="I629" s="41"/>
      <c r="O629" s="47"/>
    </row>
    <row r="630" spans="7:15" ht="13.5" customHeight="1">
      <c r="G630" s="33"/>
      <c r="H630" s="33"/>
      <c r="I630" s="41"/>
      <c r="O630" s="47"/>
    </row>
    <row r="631" spans="7:15" ht="13.5" customHeight="1">
      <c r="G631" s="33"/>
      <c r="H631" s="33"/>
      <c r="I631" s="41"/>
      <c r="O631" s="47"/>
    </row>
    <row r="632" spans="7:15" ht="13.5" customHeight="1">
      <c r="G632" s="33"/>
      <c r="H632" s="33"/>
      <c r="I632" s="41"/>
      <c r="O632" s="47"/>
    </row>
    <row r="633" spans="7:15" ht="13.5" customHeight="1">
      <c r="G633" s="33"/>
      <c r="H633" s="33"/>
      <c r="I633" s="41"/>
      <c r="O633" s="47"/>
    </row>
    <row r="634" spans="7:15" ht="13.5" customHeight="1">
      <c r="G634" s="33"/>
      <c r="H634" s="33"/>
      <c r="I634" s="41"/>
      <c r="O634" s="47"/>
    </row>
    <row r="635" spans="7:15" ht="13.5" customHeight="1">
      <c r="G635" s="33"/>
      <c r="H635" s="33"/>
      <c r="I635" s="41"/>
      <c r="O635" s="47"/>
    </row>
    <row r="636" spans="7:15" ht="13.5" customHeight="1">
      <c r="G636" s="33"/>
      <c r="H636" s="33"/>
      <c r="I636" s="41"/>
      <c r="O636" s="47"/>
    </row>
    <row r="637" spans="7:15" ht="13.5" customHeight="1">
      <c r="G637" s="33"/>
      <c r="H637" s="33"/>
      <c r="I637" s="41"/>
      <c r="O637" s="47"/>
    </row>
    <row r="638" spans="7:15" ht="13.5" customHeight="1">
      <c r="G638" s="33"/>
      <c r="H638" s="33"/>
      <c r="I638" s="41"/>
      <c r="O638" s="47"/>
    </row>
    <row r="639" spans="7:15" ht="13.5" customHeight="1">
      <c r="G639" s="33"/>
      <c r="H639" s="33"/>
      <c r="I639" s="41"/>
      <c r="O639" s="47"/>
    </row>
    <row r="640" spans="7:15" ht="13.5" customHeight="1">
      <c r="G640" s="33"/>
      <c r="H640" s="33"/>
      <c r="I640" s="41"/>
      <c r="O640" s="47"/>
    </row>
    <row r="641" spans="7:15" ht="13.5" customHeight="1">
      <c r="G641" s="33"/>
      <c r="H641" s="33"/>
      <c r="I641" s="41"/>
      <c r="O641" s="47"/>
    </row>
    <row r="642" spans="7:15" ht="13.5" customHeight="1">
      <c r="G642" s="33"/>
      <c r="H642" s="33"/>
      <c r="I642" s="41"/>
      <c r="O642" s="47"/>
    </row>
    <row r="643" spans="7:15" ht="13.5" customHeight="1">
      <c r="G643" s="33"/>
      <c r="H643" s="33"/>
      <c r="I643" s="41"/>
      <c r="O643" s="47"/>
    </row>
    <row r="644" spans="7:15" ht="13.5" customHeight="1">
      <c r="G644" s="33"/>
      <c r="H644" s="33"/>
      <c r="I644" s="41"/>
      <c r="O644" s="47"/>
    </row>
    <row r="645" spans="7:15" ht="13.5" customHeight="1">
      <c r="G645" s="33"/>
      <c r="H645" s="33"/>
      <c r="I645" s="41"/>
      <c r="O645" s="47"/>
    </row>
    <row r="646" spans="7:15" ht="13.5" customHeight="1">
      <c r="G646" s="33"/>
      <c r="H646" s="33"/>
      <c r="I646" s="41"/>
      <c r="O646" s="47"/>
    </row>
    <row r="647" spans="7:15" ht="13.5" customHeight="1">
      <c r="G647" s="33"/>
      <c r="H647" s="33"/>
      <c r="I647" s="41"/>
      <c r="O647" s="47"/>
    </row>
    <row r="648" spans="7:15" ht="13.5" customHeight="1">
      <c r="G648" s="33"/>
      <c r="H648" s="33"/>
      <c r="I648" s="41"/>
      <c r="O648" s="47"/>
    </row>
    <row r="649" spans="7:15" ht="13.5" customHeight="1">
      <c r="G649" s="33"/>
      <c r="H649" s="33"/>
      <c r="I649" s="41"/>
      <c r="O649" s="47"/>
    </row>
    <row r="650" spans="7:15" ht="13.5" customHeight="1">
      <c r="G650" s="33"/>
      <c r="H650" s="33"/>
      <c r="I650" s="41"/>
      <c r="O650" s="47"/>
    </row>
    <row r="651" spans="7:15" ht="13.5" customHeight="1">
      <c r="G651" s="33"/>
      <c r="H651" s="33"/>
      <c r="I651" s="41"/>
      <c r="O651" s="47"/>
    </row>
    <row r="652" spans="7:15" ht="13.5" customHeight="1">
      <c r="G652" s="33"/>
      <c r="H652" s="33"/>
      <c r="I652" s="41"/>
      <c r="O652" s="47"/>
    </row>
    <row r="653" spans="7:15" ht="13.5" customHeight="1">
      <c r="G653" s="33"/>
      <c r="H653" s="33"/>
      <c r="I653" s="41"/>
      <c r="O653" s="47"/>
    </row>
    <row r="654" spans="7:15" ht="13.5" customHeight="1">
      <c r="G654" s="33"/>
      <c r="H654" s="33"/>
      <c r="I654" s="41"/>
      <c r="O654" s="47"/>
    </row>
    <row r="655" spans="7:15" ht="13.5" customHeight="1">
      <c r="G655" s="33"/>
      <c r="H655" s="33"/>
      <c r="I655" s="41"/>
      <c r="O655" s="47"/>
    </row>
    <row r="656" spans="7:15" ht="13.5" customHeight="1">
      <c r="G656" s="33"/>
      <c r="H656" s="33"/>
      <c r="I656" s="41"/>
      <c r="O656" s="47"/>
    </row>
    <row r="657" spans="7:15" ht="13.5" customHeight="1">
      <c r="G657" s="33"/>
      <c r="H657" s="33"/>
      <c r="I657" s="41"/>
      <c r="O657" s="47"/>
    </row>
    <row r="658" spans="7:15" ht="13.5" customHeight="1">
      <c r="G658" s="33"/>
      <c r="H658" s="33"/>
      <c r="I658" s="41"/>
      <c r="O658" s="47"/>
    </row>
    <row r="659" spans="7:15" ht="13.5" customHeight="1">
      <c r="G659" s="33"/>
      <c r="H659" s="33"/>
      <c r="I659" s="41"/>
      <c r="O659" s="47"/>
    </row>
    <row r="660" spans="7:15" ht="13.5" customHeight="1">
      <c r="G660" s="33"/>
      <c r="H660" s="33"/>
      <c r="I660" s="41"/>
      <c r="O660" s="47"/>
    </row>
    <row r="661" spans="7:15" ht="13.5" customHeight="1">
      <c r="G661" s="33"/>
      <c r="H661" s="33"/>
      <c r="I661" s="41"/>
      <c r="O661" s="47"/>
    </row>
    <row r="662" spans="7:15" ht="13.5" customHeight="1">
      <c r="G662" s="33"/>
      <c r="H662" s="33"/>
      <c r="I662" s="41"/>
      <c r="O662" s="47"/>
    </row>
    <row r="663" spans="7:15" ht="13.5" customHeight="1">
      <c r="G663" s="33"/>
      <c r="H663" s="33"/>
      <c r="I663" s="41"/>
      <c r="O663" s="47"/>
    </row>
    <row r="664" spans="7:15" ht="13.5" customHeight="1">
      <c r="G664" s="33"/>
      <c r="H664" s="33"/>
      <c r="I664" s="41"/>
      <c r="O664" s="47"/>
    </row>
    <row r="665" spans="7:15" ht="13.5" customHeight="1">
      <c r="G665" s="33"/>
      <c r="H665" s="33"/>
      <c r="I665" s="41"/>
      <c r="O665" s="47"/>
    </row>
    <row r="666" spans="7:15" ht="13.5" customHeight="1">
      <c r="G666" s="33"/>
      <c r="H666" s="33"/>
      <c r="I666" s="41"/>
      <c r="O666" s="47"/>
    </row>
    <row r="667" spans="7:15" ht="13.5" customHeight="1">
      <c r="G667" s="33"/>
      <c r="H667" s="33"/>
      <c r="I667" s="41"/>
      <c r="O667" s="47"/>
    </row>
    <row r="668" spans="7:15" ht="13.5" customHeight="1">
      <c r="G668" s="33"/>
      <c r="H668" s="33"/>
      <c r="I668" s="41"/>
      <c r="O668" s="47"/>
    </row>
    <row r="669" spans="7:15" ht="13.5" customHeight="1">
      <c r="G669" s="33"/>
      <c r="H669" s="33"/>
      <c r="I669" s="41"/>
      <c r="O669" s="47"/>
    </row>
    <row r="670" spans="7:15" ht="13.5" customHeight="1">
      <c r="G670" s="33"/>
      <c r="H670" s="33"/>
      <c r="I670" s="41"/>
      <c r="O670" s="47"/>
    </row>
    <row r="671" spans="7:15" ht="13.5" customHeight="1">
      <c r="G671" s="33"/>
      <c r="H671" s="33"/>
      <c r="I671" s="41"/>
      <c r="O671" s="47"/>
    </row>
    <row r="672" spans="7:15" ht="13.5" customHeight="1">
      <c r="G672" s="33"/>
      <c r="H672" s="33"/>
      <c r="I672" s="41"/>
      <c r="O672" s="47"/>
    </row>
    <row r="673" spans="7:15" ht="13.5" customHeight="1">
      <c r="G673" s="33"/>
      <c r="H673" s="33"/>
      <c r="I673" s="41"/>
      <c r="O673" s="47"/>
    </row>
    <row r="674" spans="7:15" ht="13.5" customHeight="1">
      <c r="G674" s="33"/>
      <c r="H674" s="33"/>
      <c r="I674" s="41"/>
      <c r="O674" s="47"/>
    </row>
    <row r="675" spans="7:15" ht="13.5" customHeight="1">
      <c r="G675" s="33"/>
      <c r="H675" s="33"/>
      <c r="I675" s="41"/>
      <c r="O675" s="47"/>
    </row>
    <row r="676" spans="7:15" ht="13.5" customHeight="1">
      <c r="G676" s="33"/>
      <c r="H676" s="33"/>
      <c r="I676" s="41"/>
      <c r="O676" s="47"/>
    </row>
    <row r="677" spans="7:15" ht="13.5" customHeight="1">
      <c r="G677" s="33"/>
      <c r="H677" s="33"/>
      <c r="I677" s="41"/>
      <c r="O677" s="47"/>
    </row>
    <row r="678" spans="7:15" ht="13.5" customHeight="1">
      <c r="G678" s="33"/>
      <c r="H678" s="33"/>
      <c r="I678" s="41"/>
      <c r="O678" s="47"/>
    </row>
    <row r="679" spans="7:15" ht="13.5" customHeight="1">
      <c r="G679" s="33"/>
      <c r="H679" s="33"/>
      <c r="I679" s="41"/>
      <c r="O679" s="47"/>
    </row>
    <row r="680" spans="7:15" ht="13.5" customHeight="1">
      <c r="G680" s="33"/>
      <c r="H680" s="33"/>
      <c r="I680" s="41"/>
      <c r="O680" s="47"/>
    </row>
    <row r="681" spans="7:15" ht="13.5" customHeight="1">
      <c r="G681" s="33"/>
      <c r="H681" s="33"/>
      <c r="I681" s="41"/>
      <c r="O681" s="47"/>
    </row>
    <row r="682" spans="7:15" ht="13.5" customHeight="1">
      <c r="G682" s="33"/>
      <c r="H682" s="33"/>
      <c r="I682" s="41"/>
      <c r="O682" s="47"/>
    </row>
    <row r="683" spans="7:15" ht="13.5" customHeight="1">
      <c r="G683" s="33"/>
      <c r="H683" s="33"/>
      <c r="I683" s="41"/>
      <c r="O683" s="47"/>
    </row>
    <row r="684" spans="7:15" ht="13.5" customHeight="1">
      <c r="G684" s="33"/>
      <c r="H684" s="33"/>
      <c r="I684" s="41"/>
      <c r="O684" s="47"/>
    </row>
    <row r="685" spans="7:15" ht="13.5" customHeight="1">
      <c r="G685" s="33"/>
      <c r="H685" s="33"/>
      <c r="I685" s="41"/>
      <c r="O685" s="47"/>
    </row>
    <row r="686" spans="7:15" ht="13.5" customHeight="1">
      <c r="G686" s="33"/>
      <c r="H686" s="33"/>
      <c r="I686" s="41"/>
      <c r="O686" s="47"/>
    </row>
    <row r="687" spans="7:15" ht="13.5" customHeight="1">
      <c r="G687" s="33"/>
      <c r="H687" s="33"/>
      <c r="I687" s="41"/>
      <c r="O687" s="47"/>
    </row>
    <row r="688" spans="7:15" ht="13.5" customHeight="1">
      <c r="G688" s="33"/>
      <c r="H688" s="33"/>
      <c r="I688" s="41"/>
      <c r="O688" s="47"/>
    </row>
    <row r="689" spans="7:15" ht="13.5" customHeight="1">
      <c r="G689" s="33"/>
      <c r="H689" s="33"/>
      <c r="I689" s="41"/>
      <c r="O689" s="47"/>
    </row>
    <row r="690" spans="7:15" ht="13.5" customHeight="1">
      <c r="G690" s="33"/>
      <c r="H690" s="33"/>
      <c r="I690" s="41"/>
      <c r="O690" s="47"/>
    </row>
    <row r="691" spans="7:15" ht="13.5" customHeight="1">
      <c r="G691" s="33"/>
      <c r="H691" s="33"/>
      <c r="I691" s="41"/>
      <c r="O691" s="47"/>
    </row>
    <row r="692" spans="7:15" ht="13.5" customHeight="1">
      <c r="G692" s="33"/>
      <c r="H692" s="33"/>
      <c r="I692" s="41"/>
      <c r="O692" s="47"/>
    </row>
    <row r="693" spans="7:15" ht="13.5" customHeight="1">
      <c r="G693" s="33"/>
      <c r="H693" s="33"/>
      <c r="I693" s="41"/>
      <c r="O693" s="47"/>
    </row>
    <row r="694" spans="7:15" ht="13.5" customHeight="1">
      <c r="G694" s="33"/>
      <c r="H694" s="33"/>
      <c r="I694" s="41"/>
      <c r="O694" s="47"/>
    </row>
    <row r="695" spans="7:15" ht="13.5" customHeight="1">
      <c r="G695" s="33"/>
      <c r="H695" s="33"/>
      <c r="I695" s="41"/>
      <c r="O695" s="47"/>
    </row>
    <row r="696" spans="7:15" ht="13.5" customHeight="1">
      <c r="G696" s="33"/>
      <c r="H696" s="33"/>
      <c r="I696" s="41"/>
      <c r="O696" s="47"/>
    </row>
    <row r="697" spans="7:15" ht="13.5" customHeight="1">
      <c r="G697" s="33"/>
      <c r="H697" s="33"/>
      <c r="I697" s="41"/>
      <c r="O697" s="47"/>
    </row>
    <row r="698" spans="7:15" ht="13.5" customHeight="1">
      <c r="G698" s="33"/>
      <c r="H698" s="33"/>
      <c r="I698" s="41"/>
      <c r="O698" s="47"/>
    </row>
    <row r="699" spans="7:15" ht="13.5" customHeight="1">
      <c r="G699" s="33"/>
      <c r="H699" s="33"/>
      <c r="I699" s="41"/>
      <c r="O699" s="47"/>
    </row>
    <row r="700" spans="7:15" ht="13.5" customHeight="1">
      <c r="G700" s="33"/>
      <c r="H700" s="33"/>
      <c r="I700" s="41"/>
      <c r="O700" s="47"/>
    </row>
    <row r="701" spans="7:15" ht="13.5" customHeight="1">
      <c r="G701" s="33"/>
      <c r="H701" s="33"/>
      <c r="I701" s="41"/>
      <c r="O701" s="47"/>
    </row>
    <row r="702" spans="7:15" ht="13.5" customHeight="1">
      <c r="G702" s="33"/>
      <c r="H702" s="33"/>
      <c r="I702" s="41"/>
      <c r="O702" s="47"/>
    </row>
    <row r="703" spans="7:15" ht="13.5" customHeight="1">
      <c r="G703" s="33"/>
      <c r="H703" s="33"/>
      <c r="I703" s="41"/>
      <c r="O703" s="47"/>
    </row>
    <row r="704" spans="7:15" ht="13.5" customHeight="1">
      <c r="G704" s="33"/>
      <c r="H704" s="33"/>
      <c r="I704" s="41"/>
      <c r="O704" s="47"/>
    </row>
    <row r="705" spans="7:15" ht="13.5" customHeight="1">
      <c r="G705" s="33"/>
      <c r="H705" s="33"/>
      <c r="I705" s="41"/>
      <c r="O705" s="47"/>
    </row>
    <row r="706" spans="7:15" ht="13.5" customHeight="1">
      <c r="G706" s="33"/>
      <c r="H706" s="33"/>
      <c r="I706" s="41"/>
      <c r="O706" s="47"/>
    </row>
    <row r="707" spans="7:15" ht="13.5" customHeight="1">
      <c r="G707" s="33"/>
      <c r="H707" s="33"/>
      <c r="I707" s="41"/>
      <c r="O707" s="47"/>
    </row>
    <row r="708" spans="7:15" ht="13.5" customHeight="1">
      <c r="G708" s="33"/>
      <c r="H708" s="33"/>
      <c r="I708" s="41"/>
      <c r="O708" s="47"/>
    </row>
    <row r="709" spans="7:15" ht="13.5" customHeight="1">
      <c r="G709" s="33"/>
      <c r="H709" s="33"/>
      <c r="I709" s="41"/>
      <c r="O709" s="47"/>
    </row>
    <row r="710" spans="7:15" ht="13.5" customHeight="1">
      <c r="G710" s="33"/>
      <c r="H710" s="33"/>
      <c r="I710" s="41"/>
      <c r="O710" s="47"/>
    </row>
    <row r="711" spans="7:15" ht="13.5" customHeight="1">
      <c r="G711" s="33"/>
      <c r="H711" s="33"/>
      <c r="I711" s="41"/>
      <c r="O711" s="47"/>
    </row>
    <row r="712" spans="9:15" ht="13.5" customHeight="1">
      <c r="I712" s="160"/>
      <c r="O712" s="47"/>
    </row>
    <row r="713" spans="9:15" ht="13.5" customHeight="1">
      <c r="I713" s="160"/>
      <c r="O713" s="47"/>
    </row>
    <row r="714" spans="9:15" ht="13.5" customHeight="1">
      <c r="I714" s="160"/>
      <c r="O714" s="47"/>
    </row>
    <row r="715" spans="9:15" ht="13.5" customHeight="1">
      <c r="I715" s="160"/>
      <c r="O715" s="47"/>
    </row>
    <row r="716" spans="9:15" ht="13.5" customHeight="1">
      <c r="I716" s="160"/>
      <c r="O716" s="47"/>
    </row>
    <row r="717" spans="9:15" ht="13.5" customHeight="1">
      <c r="I717" s="160"/>
      <c r="O717" s="47"/>
    </row>
    <row r="718" spans="9:15" ht="13.5" customHeight="1">
      <c r="I718" s="160"/>
      <c r="O718" s="47"/>
    </row>
    <row r="719" spans="9:15" ht="13.5" customHeight="1">
      <c r="I719" s="160"/>
      <c r="O719" s="47"/>
    </row>
    <row r="720" spans="9:15" ht="13.5" customHeight="1">
      <c r="I720" s="160"/>
      <c r="O720" s="47"/>
    </row>
    <row r="721" spans="9:15" ht="13.5" customHeight="1">
      <c r="I721" s="160"/>
      <c r="O721" s="47"/>
    </row>
    <row r="722" spans="9:15" ht="13.5" customHeight="1">
      <c r="I722" s="160"/>
      <c r="O722" s="47"/>
    </row>
    <row r="723" spans="9:15" ht="13.5" customHeight="1">
      <c r="I723" s="160"/>
      <c r="O723" s="47"/>
    </row>
    <row r="724" spans="9:15" ht="13.5" customHeight="1">
      <c r="I724" s="160"/>
      <c r="O724" s="47"/>
    </row>
    <row r="725" spans="9:15" ht="13.5" customHeight="1">
      <c r="I725" s="160"/>
      <c r="O725" s="47"/>
    </row>
    <row r="726" spans="9:15" ht="13.5" customHeight="1">
      <c r="I726" s="160"/>
      <c r="O726" s="47"/>
    </row>
    <row r="727" spans="9:15" ht="13.5" customHeight="1">
      <c r="I727" s="160"/>
      <c r="O727" s="47"/>
    </row>
    <row r="728" spans="9:15" ht="13.5" customHeight="1">
      <c r="I728" s="160"/>
      <c r="O728" s="47"/>
    </row>
    <row r="729" spans="9:15" ht="13.5" customHeight="1">
      <c r="I729" s="160"/>
      <c r="O729" s="47"/>
    </row>
    <row r="730" spans="9:15" ht="13.5" customHeight="1">
      <c r="I730" s="160"/>
      <c r="O730" s="47"/>
    </row>
    <row r="731" spans="9:15" ht="13.5" customHeight="1">
      <c r="I731" s="160"/>
      <c r="O731" s="47"/>
    </row>
    <row r="732" spans="9:15" ht="13.5" customHeight="1">
      <c r="I732" s="160"/>
      <c r="O732" s="47"/>
    </row>
    <row r="733" spans="9:15" ht="13.5" customHeight="1">
      <c r="I733" s="160"/>
      <c r="O733" s="47"/>
    </row>
    <row r="734" spans="9:15" ht="13.5" customHeight="1">
      <c r="I734" s="160"/>
      <c r="O734" s="47"/>
    </row>
    <row r="735" spans="9:15" ht="13.5" customHeight="1">
      <c r="I735" s="160"/>
      <c r="O735" s="47"/>
    </row>
    <row r="736" spans="9:15" ht="13.5" customHeight="1">
      <c r="I736" s="160"/>
      <c r="O736" s="47"/>
    </row>
    <row r="737" spans="9:15" ht="13.5" customHeight="1">
      <c r="I737" s="160"/>
      <c r="O737" s="47"/>
    </row>
    <row r="738" spans="9:15" ht="13.5" customHeight="1">
      <c r="I738" s="160"/>
      <c r="O738" s="47"/>
    </row>
    <row r="739" spans="9:15" ht="13.5" customHeight="1">
      <c r="I739" s="160"/>
      <c r="O739" s="47"/>
    </row>
    <row r="740" spans="9:15" ht="13.5" customHeight="1">
      <c r="I740" s="160"/>
      <c r="O740" s="47"/>
    </row>
    <row r="741" spans="9:15" ht="13.5" customHeight="1">
      <c r="I741" s="160"/>
      <c r="O741" s="47"/>
    </row>
    <row r="742" spans="9:15" ht="13.5" customHeight="1">
      <c r="I742" s="160"/>
      <c r="O742" s="47"/>
    </row>
    <row r="743" spans="9:15" ht="13.5" customHeight="1">
      <c r="I743" s="160"/>
      <c r="O743" s="47"/>
    </row>
    <row r="744" spans="9:15" ht="13.5" customHeight="1">
      <c r="I744" s="160"/>
      <c r="O744" s="47"/>
    </row>
    <row r="745" spans="9:15" ht="13.5" customHeight="1">
      <c r="I745" s="160"/>
      <c r="O745" s="47"/>
    </row>
    <row r="746" spans="9:15" ht="13.5" customHeight="1">
      <c r="I746" s="160"/>
      <c r="O746" s="47"/>
    </row>
    <row r="747" spans="9:15" ht="13.5" customHeight="1">
      <c r="I747" s="160"/>
      <c r="O747" s="47"/>
    </row>
    <row r="748" spans="9:15" ht="13.5" customHeight="1">
      <c r="I748" s="160"/>
      <c r="O748" s="47"/>
    </row>
    <row r="749" spans="9:15" ht="13.5" customHeight="1">
      <c r="I749" s="160"/>
      <c r="O749" s="47"/>
    </row>
    <row r="750" spans="9:15" ht="13.5" customHeight="1">
      <c r="I750" s="160"/>
      <c r="O750" s="47"/>
    </row>
    <row r="751" spans="9:15" ht="13.5" customHeight="1">
      <c r="I751" s="160"/>
      <c r="O751" s="47"/>
    </row>
    <row r="752" spans="9:15" ht="13.5" customHeight="1">
      <c r="I752" s="160"/>
      <c r="O752" s="47"/>
    </row>
    <row r="753" spans="9:15" ht="13.5" customHeight="1">
      <c r="I753" s="160"/>
      <c r="O753" s="47"/>
    </row>
    <row r="754" spans="9:15" ht="13.5" customHeight="1">
      <c r="I754" s="160"/>
      <c r="O754" s="47"/>
    </row>
    <row r="755" spans="9:15" ht="13.5" customHeight="1">
      <c r="I755" s="160"/>
      <c r="O755" s="47"/>
    </row>
    <row r="756" spans="9:15" ht="13.5" customHeight="1">
      <c r="I756" s="160"/>
      <c r="O756" s="47"/>
    </row>
    <row r="757" spans="9:15" ht="13.5" customHeight="1">
      <c r="I757" s="160"/>
      <c r="O757" s="47"/>
    </row>
    <row r="758" spans="9:15" ht="13.5" customHeight="1">
      <c r="I758" s="160"/>
      <c r="O758" s="47"/>
    </row>
    <row r="759" spans="9:15" ht="13.5" customHeight="1">
      <c r="I759" s="160"/>
      <c r="O759" s="47"/>
    </row>
    <row r="760" spans="9:15" ht="13.5" customHeight="1">
      <c r="I760" s="160"/>
      <c r="O760" s="47"/>
    </row>
    <row r="761" spans="9:15" ht="13.5" customHeight="1">
      <c r="I761" s="160"/>
      <c r="O761" s="47"/>
    </row>
    <row r="762" spans="9:15" ht="13.5" customHeight="1">
      <c r="I762" s="160"/>
      <c r="O762" s="47"/>
    </row>
    <row r="763" spans="9:15" ht="13.5" customHeight="1">
      <c r="I763" s="160"/>
      <c r="O763" s="47"/>
    </row>
    <row r="764" spans="9:15" ht="13.5" customHeight="1">
      <c r="I764" s="160"/>
      <c r="O764" s="47"/>
    </row>
    <row r="765" spans="9:15" ht="13.5" customHeight="1">
      <c r="I765" s="160"/>
      <c r="O765" s="47"/>
    </row>
    <row r="766" spans="9:15" ht="13.5" customHeight="1">
      <c r="I766" s="160"/>
      <c r="O766" s="47"/>
    </row>
    <row r="767" spans="9:15" ht="13.5" customHeight="1">
      <c r="I767" s="160"/>
      <c r="O767" s="47"/>
    </row>
    <row r="768" spans="9:15" ht="13.5" customHeight="1">
      <c r="I768" s="160"/>
      <c r="O768" s="47"/>
    </row>
    <row r="769" spans="9:15" ht="13.5" customHeight="1">
      <c r="I769" s="160"/>
      <c r="O769" s="47"/>
    </row>
    <row r="770" spans="9:15" ht="13.5" customHeight="1">
      <c r="I770" s="160"/>
      <c r="O770" s="47"/>
    </row>
    <row r="771" spans="9:15" ht="13.5" customHeight="1">
      <c r="I771" s="160"/>
      <c r="O771" s="47"/>
    </row>
    <row r="772" spans="9:15" ht="13.5" customHeight="1">
      <c r="I772" s="160"/>
      <c r="O772" s="47"/>
    </row>
    <row r="773" spans="9:15" ht="13.5" customHeight="1">
      <c r="I773" s="160"/>
      <c r="O773" s="47"/>
    </row>
    <row r="774" spans="9:15" ht="13.5" customHeight="1">
      <c r="I774" s="160"/>
      <c r="O774" s="47"/>
    </row>
    <row r="775" spans="9:15" ht="13.5" customHeight="1">
      <c r="I775" s="160"/>
      <c r="O775" s="47"/>
    </row>
    <row r="776" spans="9:15" ht="13.5" customHeight="1">
      <c r="I776" s="160"/>
      <c r="O776" s="47"/>
    </row>
    <row r="777" spans="9:15" ht="13.5" customHeight="1">
      <c r="I777" s="160"/>
      <c r="O777" s="47"/>
    </row>
    <row r="778" spans="9:15" ht="13.5" customHeight="1">
      <c r="I778" s="160"/>
      <c r="O778" s="47"/>
    </row>
    <row r="779" spans="9:15" ht="13.5" customHeight="1">
      <c r="I779" s="160"/>
      <c r="O779" s="47"/>
    </row>
    <row r="780" spans="9:15" ht="13.5" customHeight="1">
      <c r="I780" s="160"/>
      <c r="O780" s="47"/>
    </row>
    <row r="781" spans="9:15" ht="13.5" customHeight="1">
      <c r="I781" s="160"/>
      <c r="O781" s="47"/>
    </row>
    <row r="782" spans="9:15" ht="13.5" customHeight="1">
      <c r="I782" s="160"/>
      <c r="O782" s="47"/>
    </row>
    <row r="783" spans="9:15" ht="13.5" customHeight="1">
      <c r="I783" s="160"/>
      <c r="O783" s="47"/>
    </row>
    <row r="784" spans="9:15" ht="13.5" customHeight="1">
      <c r="I784" s="160"/>
      <c r="O784" s="47"/>
    </row>
    <row r="785" spans="9:15" ht="13.5" customHeight="1">
      <c r="I785" s="160"/>
      <c r="O785" s="47"/>
    </row>
    <row r="786" spans="9:15" ht="13.5" customHeight="1">
      <c r="I786" s="160"/>
      <c r="O786" s="47"/>
    </row>
    <row r="787" spans="9:15" ht="13.5" customHeight="1">
      <c r="I787" s="160"/>
      <c r="O787" s="47"/>
    </row>
    <row r="788" spans="9:15" ht="13.5" customHeight="1">
      <c r="I788" s="160"/>
      <c r="O788" s="47"/>
    </row>
    <row r="789" spans="9:15" ht="13.5" customHeight="1">
      <c r="I789" s="160"/>
      <c r="O789" s="47"/>
    </row>
    <row r="790" spans="9:15" ht="13.5" customHeight="1">
      <c r="I790" s="160"/>
      <c r="O790" s="47"/>
    </row>
    <row r="791" spans="9:15" ht="13.5" customHeight="1">
      <c r="I791" s="160"/>
      <c r="O791" s="47"/>
    </row>
    <row r="792" spans="9:15" ht="13.5" customHeight="1">
      <c r="I792" s="160"/>
      <c r="O792" s="47"/>
    </row>
    <row r="793" spans="9:15" ht="13.5" customHeight="1">
      <c r="I793" s="160"/>
      <c r="O793" s="47"/>
    </row>
    <row r="794" spans="9:15" ht="13.5" customHeight="1">
      <c r="I794" s="160"/>
      <c r="O794" s="47"/>
    </row>
    <row r="795" spans="9:15" ht="13.5" customHeight="1">
      <c r="I795" s="160"/>
      <c r="O795" s="47"/>
    </row>
    <row r="796" spans="9:15" ht="13.5" customHeight="1">
      <c r="I796" s="160"/>
      <c r="O796" s="47"/>
    </row>
    <row r="797" spans="9:15" ht="13.5" customHeight="1">
      <c r="I797" s="160"/>
      <c r="O797" s="47"/>
    </row>
    <row r="798" spans="9:15" ht="13.5" customHeight="1">
      <c r="I798" s="160"/>
      <c r="O798" s="47"/>
    </row>
    <row r="799" spans="9:15" ht="13.5" customHeight="1">
      <c r="I799" s="160"/>
      <c r="O799" s="47"/>
    </row>
    <row r="800" spans="9:15" ht="13.5" customHeight="1">
      <c r="I800" s="160"/>
      <c r="O800" s="47"/>
    </row>
    <row r="801" spans="9:15" ht="13.5" customHeight="1">
      <c r="I801" s="160"/>
      <c r="O801" s="47"/>
    </row>
    <row r="802" spans="9:15" ht="13.5" customHeight="1">
      <c r="I802" s="160"/>
      <c r="O802" s="47"/>
    </row>
    <row r="803" spans="9:15" ht="13.5" customHeight="1">
      <c r="I803" s="160"/>
      <c r="O803" s="47"/>
    </row>
    <row r="804" spans="9:15" ht="13.5" customHeight="1">
      <c r="I804" s="160"/>
      <c r="O804" s="47"/>
    </row>
    <row r="805" spans="9:15" ht="13.5" customHeight="1">
      <c r="I805" s="160"/>
      <c r="O805" s="47"/>
    </row>
    <row r="806" spans="9:15" ht="13.5" customHeight="1">
      <c r="I806" s="160"/>
      <c r="O806" s="47"/>
    </row>
    <row r="807" spans="9:15" ht="13.5" customHeight="1">
      <c r="I807" s="160"/>
      <c r="O807" s="47"/>
    </row>
    <row r="808" spans="9:15" ht="13.5" customHeight="1">
      <c r="I808" s="160"/>
      <c r="O808" s="47"/>
    </row>
    <row r="809" spans="9:15" ht="13.5" customHeight="1">
      <c r="I809" s="160"/>
      <c r="O809" s="47"/>
    </row>
    <row r="810" spans="9:15" ht="13.5" customHeight="1">
      <c r="I810" s="160"/>
      <c r="O810" s="47"/>
    </row>
    <row r="811" spans="9:15" ht="13.5" customHeight="1">
      <c r="I811" s="160"/>
      <c r="O811" s="47"/>
    </row>
    <row r="812" spans="9:15" ht="13.5" customHeight="1">
      <c r="I812" s="160"/>
      <c r="O812" s="47"/>
    </row>
    <row r="813" spans="9:15" ht="13.5" customHeight="1">
      <c r="I813" s="160"/>
      <c r="O813" s="47"/>
    </row>
    <row r="814" spans="9:15" ht="13.5" customHeight="1">
      <c r="I814" s="160"/>
      <c r="O814" s="47"/>
    </row>
    <row r="815" spans="9:15" ht="13.5" customHeight="1">
      <c r="I815" s="160"/>
      <c r="O815" s="47"/>
    </row>
    <row r="816" spans="9:15" ht="13.5" customHeight="1">
      <c r="I816" s="160"/>
      <c r="O816" s="47"/>
    </row>
    <row r="817" spans="9:15" ht="13.5" customHeight="1">
      <c r="I817" s="160"/>
      <c r="O817" s="47"/>
    </row>
    <row r="818" spans="9:15" ht="13.5" customHeight="1">
      <c r="I818" s="160"/>
      <c r="O818" s="47"/>
    </row>
    <row r="819" spans="9:15" ht="13.5" customHeight="1">
      <c r="I819" s="160"/>
      <c r="O819" s="47"/>
    </row>
    <row r="820" spans="9:15" ht="13.5" customHeight="1">
      <c r="I820" s="160"/>
      <c r="O820" s="47"/>
    </row>
    <row r="821" spans="9:15" ht="13.5" customHeight="1">
      <c r="I821" s="160"/>
      <c r="O821" s="47"/>
    </row>
    <row r="822" spans="9:15" ht="13.5" customHeight="1">
      <c r="I822" s="160"/>
      <c r="O822" s="47"/>
    </row>
    <row r="823" spans="9:15" ht="13.5" customHeight="1">
      <c r="I823" s="160"/>
      <c r="O823" s="47"/>
    </row>
    <row r="824" spans="9:15" ht="13.5" customHeight="1">
      <c r="I824" s="160"/>
      <c r="O824" s="47"/>
    </row>
    <row r="825" spans="9:15" ht="13.5" customHeight="1">
      <c r="I825" s="160"/>
      <c r="O825" s="47"/>
    </row>
    <row r="826" spans="9:15" ht="13.5" customHeight="1">
      <c r="I826" s="160"/>
      <c r="O826" s="47"/>
    </row>
    <row r="827" spans="9:15" ht="13.5" customHeight="1">
      <c r="I827" s="160"/>
      <c r="O827" s="47"/>
    </row>
    <row r="828" spans="9:15" ht="13.5" customHeight="1">
      <c r="I828" s="160"/>
      <c r="O828" s="47"/>
    </row>
    <row r="829" spans="9:15" ht="13.5" customHeight="1">
      <c r="I829" s="160"/>
      <c r="O829" s="47"/>
    </row>
    <row r="830" spans="9:15" ht="13.5" customHeight="1">
      <c r="I830" s="160"/>
      <c r="O830" s="47"/>
    </row>
    <row r="831" spans="9:15" ht="13.5" customHeight="1">
      <c r="I831" s="160"/>
      <c r="O831" s="47"/>
    </row>
    <row r="832" spans="9:15" ht="13.5" customHeight="1">
      <c r="I832" s="160"/>
      <c r="O832" s="47"/>
    </row>
    <row r="833" spans="9:15" ht="13.5" customHeight="1">
      <c r="I833" s="160"/>
      <c r="O833" s="47"/>
    </row>
    <row r="834" spans="9:15" ht="13.5" customHeight="1">
      <c r="I834" s="160"/>
      <c r="O834" s="47"/>
    </row>
    <row r="835" spans="9:15" ht="13.5" customHeight="1">
      <c r="I835" s="160"/>
      <c r="O835" s="47"/>
    </row>
    <row r="836" spans="9:15" ht="13.5" customHeight="1">
      <c r="I836" s="160"/>
      <c r="O836" s="47"/>
    </row>
    <row r="837" spans="9:15" ht="13.5" customHeight="1">
      <c r="I837" s="160"/>
      <c r="O837" s="47"/>
    </row>
    <row r="838" spans="9:15" ht="13.5" customHeight="1">
      <c r="I838" s="160"/>
      <c r="O838" s="47"/>
    </row>
    <row r="839" spans="9:15" ht="13.5" customHeight="1">
      <c r="I839" s="160"/>
      <c r="O839" s="47"/>
    </row>
    <row r="840" spans="9:15" ht="13.5" customHeight="1">
      <c r="I840" s="160"/>
      <c r="O840" s="47"/>
    </row>
    <row r="841" spans="9:15" ht="13.5" customHeight="1">
      <c r="I841" s="160"/>
      <c r="O841" s="47"/>
    </row>
    <row r="842" spans="9:15" ht="13.5" customHeight="1">
      <c r="I842" s="160"/>
      <c r="O842" s="47"/>
    </row>
    <row r="843" spans="9:15" ht="13.5" customHeight="1">
      <c r="I843" s="160"/>
      <c r="O843" s="47"/>
    </row>
    <row r="844" spans="9:15" ht="13.5" customHeight="1">
      <c r="I844" s="160"/>
      <c r="O844" s="47"/>
    </row>
    <row r="845" spans="9:15" ht="13.5" customHeight="1">
      <c r="I845" s="160"/>
      <c r="O845" s="47"/>
    </row>
    <row r="846" spans="9:15" ht="13.5" customHeight="1">
      <c r="I846" s="160"/>
      <c r="O846" s="47"/>
    </row>
    <row r="847" spans="9:15" ht="13.5" customHeight="1">
      <c r="I847" s="160"/>
      <c r="O847" s="47"/>
    </row>
    <row r="848" spans="9:15" ht="13.5" customHeight="1">
      <c r="I848" s="160"/>
      <c r="O848" s="47"/>
    </row>
    <row r="849" spans="9:15" ht="13.5" customHeight="1">
      <c r="I849" s="160"/>
      <c r="O849" s="47"/>
    </row>
    <row r="850" spans="9:15" ht="13.5" customHeight="1">
      <c r="I850" s="160"/>
      <c r="O850" s="47"/>
    </row>
    <row r="851" spans="9:15" ht="13.5" customHeight="1">
      <c r="I851" s="160"/>
      <c r="O851" s="47"/>
    </row>
    <row r="852" spans="9:15" ht="13.5" customHeight="1">
      <c r="I852" s="160"/>
      <c r="O852" s="47"/>
    </row>
    <row r="853" spans="9:15" ht="13.5" customHeight="1">
      <c r="I853" s="160"/>
      <c r="O853" s="47"/>
    </row>
    <row r="854" spans="9:15" ht="13.5" customHeight="1">
      <c r="I854" s="160"/>
      <c r="O854" s="47"/>
    </row>
    <row r="855" spans="9:15" ht="13.5" customHeight="1">
      <c r="I855" s="160"/>
      <c r="O855" s="47"/>
    </row>
    <row r="856" spans="9:15" ht="13.5" customHeight="1">
      <c r="I856" s="160"/>
      <c r="O856" s="47"/>
    </row>
    <row r="857" spans="9:15" ht="13.5" customHeight="1">
      <c r="I857" s="160"/>
      <c r="O857" s="47"/>
    </row>
    <row r="858" spans="9:15" ht="13.5" customHeight="1">
      <c r="I858" s="160"/>
      <c r="O858" s="47"/>
    </row>
    <row r="859" spans="9:15" ht="13.5" customHeight="1">
      <c r="I859" s="160"/>
      <c r="O859" s="47"/>
    </row>
    <row r="860" spans="9:15" ht="13.5" customHeight="1">
      <c r="I860" s="160"/>
      <c r="O860" s="47"/>
    </row>
    <row r="861" spans="9:15" ht="13.5" customHeight="1">
      <c r="I861" s="160"/>
      <c r="O861" s="47"/>
    </row>
    <row r="862" spans="9:15" ht="13.5" customHeight="1">
      <c r="I862" s="160"/>
      <c r="O862" s="47"/>
    </row>
    <row r="863" spans="9:15" ht="13.5" customHeight="1">
      <c r="I863" s="160"/>
      <c r="O863" s="47"/>
    </row>
    <row r="864" spans="9:15" ht="13.5" customHeight="1">
      <c r="I864" s="160"/>
      <c r="O864" s="47"/>
    </row>
    <row r="865" spans="9:15" ht="13.5" customHeight="1">
      <c r="I865" s="160"/>
      <c r="O865" s="47"/>
    </row>
    <row r="866" spans="9:15" ht="13.5" customHeight="1">
      <c r="I866" s="160"/>
      <c r="O866" s="47"/>
    </row>
    <row r="867" spans="9:15" ht="13.5" customHeight="1">
      <c r="I867" s="160"/>
      <c r="O867" s="47"/>
    </row>
    <row r="868" spans="9:15" ht="13.5" customHeight="1">
      <c r="I868" s="160"/>
      <c r="O868" s="47"/>
    </row>
    <row r="869" spans="9:15" ht="13.5" customHeight="1">
      <c r="I869" s="160"/>
      <c r="O869" s="47"/>
    </row>
    <row r="870" spans="9:15" ht="13.5" customHeight="1">
      <c r="I870" s="160"/>
      <c r="O870" s="47"/>
    </row>
    <row r="871" spans="9:15" ht="13.5" customHeight="1">
      <c r="I871" s="160"/>
      <c r="O871" s="47"/>
    </row>
    <row r="872" spans="9:15" ht="13.5" customHeight="1">
      <c r="I872" s="160"/>
      <c r="O872" s="47"/>
    </row>
    <row r="873" spans="9:15" ht="13.5" customHeight="1">
      <c r="I873" s="160"/>
      <c r="O873" s="47"/>
    </row>
    <row r="874" spans="9:15" ht="13.5" customHeight="1">
      <c r="I874" s="160"/>
      <c r="O874" s="47"/>
    </row>
    <row r="875" spans="9:15" ht="13.5" customHeight="1">
      <c r="I875" s="160"/>
      <c r="O875" s="47"/>
    </row>
    <row r="876" spans="9:15" ht="13.5" customHeight="1">
      <c r="I876" s="160"/>
      <c r="O876" s="47"/>
    </row>
    <row r="877" spans="9:15" ht="13.5" customHeight="1">
      <c r="I877" s="160"/>
      <c r="O877" s="47"/>
    </row>
    <row r="878" spans="9:15" ht="13.5" customHeight="1">
      <c r="I878" s="160"/>
      <c r="O878" s="47"/>
    </row>
    <row r="879" spans="9:15" ht="13.5" customHeight="1">
      <c r="I879" s="160"/>
      <c r="O879" s="47"/>
    </row>
    <row r="880" spans="9:15" ht="13.5" customHeight="1">
      <c r="I880" s="160"/>
      <c r="O880" s="47"/>
    </row>
    <row r="881" spans="9:15" ht="13.5" customHeight="1">
      <c r="I881" s="160"/>
      <c r="O881" s="47"/>
    </row>
    <row r="882" spans="9:15" ht="13.5" customHeight="1">
      <c r="I882" s="160"/>
      <c r="O882" s="47"/>
    </row>
    <row r="883" spans="9:15" ht="13.5" customHeight="1">
      <c r="I883" s="160"/>
      <c r="O883" s="47"/>
    </row>
    <row r="884" spans="9:15" ht="13.5" customHeight="1">
      <c r="I884" s="160"/>
      <c r="O884" s="47"/>
    </row>
    <row r="885" spans="9:15" ht="13.5" customHeight="1">
      <c r="I885" s="160"/>
      <c r="O885" s="47"/>
    </row>
    <row r="886" spans="9:15" ht="13.5" customHeight="1">
      <c r="I886" s="160"/>
      <c r="O886" s="47"/>
    </row>
    <row r="887" spans="9:15" ht="13.5" customHeight="1">
      <c r="I887" s="160"/>
      <c r="O887" s="47"/>
    </row>
    <row r="888" spans="9:15" ht="13.5" customHeight="1">
      <c r="I888" s="160"/>
      <c r="O888" s="47"/>
    </row>
    <row r="889" spans="9:15" ht="13.5" customHeight="1">
      <c r="I889" s="160"/>
      <c r="O889" s="47"/>
    </row>
    <row r="890" spans="9:15" ht="13.5" customHeight="1">
      <c r="I890" s="160"/>
      <c r="O890" s="47"/>
    </row>
    <row r="891" spans="9:15" ht="13.5" customHeight="1">
      <c r="I891" s="160"/>
      <c r="O891" s="47"/>
    </row>
    <row r="892" spans="9:15" ht="13.5" customHeight="1">
      <c r="I892" s="160"/>
      <c r="O892" s="47"/>
    </row>
    <row r="893" spans="9:15" ht="13.5" customHeight="1">
      <c r="I893" s="160"/>
      <c r="O893" s="47"/>
    </row>
    <row r="894" spans="9:15" ht="13.5" customHeight="1">
      <c r="I894" s="160"/>
      <c r="O894" s="47"/>
    </row>
    <row r="895" spans="9:15" ht="13.5" customHeight="1">
      <c r="I895" s="160"/>
      <c r="O895" s="47"/>
    </row>
    <row r="896" spans="9:15" ht="13.5" customHeight="1">
      <c r="I896" s="160"/>
      <c r="O896" s="47"/>
    </row>
    <row r="897" spans="9:15" ht="13.5" customHeight="1">
      <c r="I897" s="160"/>
      <c r="O897" s="47"/>
    </row>
    <row r="898" spans="9:15" ht="13.5" customHeight="1">
      <c r="I898" s="160"/>
      <c r="O898" s="47"/>
    </row>
    <row r="899" spans="9:15" ht="13.5" customHeight="1">
      <c r="I899" s="160"/>
      <c r="O899" s="47"/>
    </row>
    <row r="900" spans="9:15" ht="13.5" customHeight="1">
      <c r="I900" s="160"/>
      <c r="O900" s="47"/>
    </row>
    <row r="901" spans="9:15" ht="13.5" customHeight="1">
      <c r="I901" s="160"/>
      <c r="O901" s="47"/>
    </row>
    <row r="902" spans="9:15" ht="13.5" customHeight="1">
      <c r="I902" s="160"/>
      <c r="O902" s="47"/>
    </row>
    <row r="903" spans="9:15" ht="13.5" customHeight="1">
      <c r="I903" s="160"/>
      <c r="O903" s="47"/>
    </row>
    <row r="904" spans="9:15" ht="13.5" customHeight="1">
      <c r="I904" s="160"/>
      <c r="O904" s="47"/>
    </row>
    <row r="905" spans="9:15" ht="13.5" customHeight="1">
      <c r="I905" s="160"/>
      <c r="O905" s="47"/>
    </row>
    <row r="906" spans="9:15" ht="13.5" customHeight="1">
      <c r="I906" s="160"/>
      <c r="O906" s="47"/>
    </row>
    <row r="907" spans="9:15" ht="13.5" customHeight="1">
      <c r="I907" s="160"/>
      <c r="O907" s="47"/>
    </row>
    <row r="908" spans="9:15" ht="13.5" customHeight="1">
      <c r="I908" s="160"/>
      <c r="O908" s="47"/>
    </row>
    <row r="909" spans="9:15" ht="13.5" customHeight="1">
      <c r="I909" s="160"/>
      <c r="O909" s="47"/>
    </row>
    <row r="910" spans="9:15" ht="13.5" customHeight="1">
      <c r="I910" s="160"/>
      <c r="O910" s="47"/>
    </row>
    <row r="911" spans="9:15" ht="13.5" customHeight="1">
      <c r="I911" s="160"/>
      <c r="O911" s="47"/>
    </row>
    <row r="912" spans="9:15" ht="13.5" customHeight="1">
      <c r="I912" s="160"/>
      <c r="O912" s="47"/>
    </row>
    <row r="913" spans="9:15" ht="13.5" customHeight="1">
      <c r="I913" s="160"/>
      <c r="O913" s="47"/>
    </row>
    <row r="914" spans="9:15" ht="13.5" customHeight="1">
      <c r="I914" s="160"/>
      <c r="O914" s="47"/>
    </row>
    <row r="915" spans="9:15" ht="13.5" customHeight="1">
      <c r="I915" s="160"/>
      <c r="O915" s="47"/>
    </row>
    <row r="916" spans="9:15" ht="13.5" customHeight="1">
      <c r="I916" s="160"/>
      <c r="O916" s="47"/>
    </row>
    <row r="917" spans="9:15" ht="13.5" customHeight="1">
      <c r="I917" s="160"/>
      <c r="O917" s="47"/>
    </row>
    <row r="918" spans="9:15" ht="13.5" customHeight="1">
      <c r="I918" s="160"/>
      <c r="O918" s="47"/>
    </row>
    <row r="919" spans="9:15" ht="13.5" customHeight="1">
      <c r="I919" s="160"/>
      <c r="O919" s="47"/>
    </row>
    <row r="920" spans="9:15" ht="13.5" customHeight="1">
      <c r="I920" s="160"/>
      <c r="O920" s="47"/>
    </row>
    <row r="921" spans="9:15" ht="13.5" customHeight="1">
      <c r="I921" s="160"/>
      <c r="O921" s="47"/>
    </row>
    <row r="922" spans="9:15" ht="13.5" customHeight="1">
      <c r="I922" s="160"/>
      <c r="O922" s="47"/>
    </row>
    <row r="923" spans="9:15" ht="13.5" customHeight="1">
      <c r="I923" s="160"/>
      <c r="O923" s="47"/>
    </row>
    <row r="924" spans="9:15" ht="13.5" customHeight="1">
      <c r="I924" s="160"/>
      <c r="O924" s="47"/>
    </row>
    <row r="925" spans="9:15" ht="13.5" customHeight="1">
      <c r="I925" s="160"/>
      <c r="O925" s="47"/>
    </row>
    <row r="926" spans="9:15" ht="13.5" customHeight="1">
      <c r="I926" s="160"/>
      <c r="O926" s="47"/>
    </row>
    <row r="927" spans="9:15" ht="13.5" customHeight="1">
      <c r="I927" s="160"/>
      <c r="O927" s="47"/>
    </row>
    <row r="928" spans="9:15" ht="13.5" customHeight="1">
      <c r="I928" s="160"/>
      <c r="O928" s="47"/>
    </row>
    <row r="929" spans="9:15" ht="13.5" customHeight="1">
      <c r="I929" s="160"/>
      <c r="O929" s="47"/>
    </row>
    <row r="930" spans="9:15" ht="13.5" customHeight="1">
      <c r="I930" s="160"/>
      <c r="O930" s="47"/>
    </row>
    <row r="931" spans="9:15" ht="13.5" customHeight="1">
      <c r="I931" s="160"/>
      <c r="O931" s="47"/>
    </row>
    <row r="932" spans="9:15" ht="13.5" customHeight="1">
      <c r="I932" s="160"/>
      <c r="O932" s="47"/>
    </row>
    <row r="933" spans="9:15" ht="13.5" customHeight="1">
      <c r="I933" s="160"/>
      <c r="O933" s="47"/>
    </row>
    <row r="934" spans="9:15" ht="13.5" customHeight="1">
      <c r="I934" s="160"/>
      <c r="O934" s="47"/>
    </row>
    <row r="935" spans="9:15" ht="13.5" customHeight="1">
      <c r="I935" s="160"/>
      <c r="O935" s="47"/>
    </row>
    <row r="936" spans="9:15" ht="13.5" customHeight="1">
      <c r="I936" s="160"/>
      <c r="O936" s="47"/>
    </row>
    <row r="937" spans="9:15" ht="13.5" customHeight="1">
      <c r="I937" s="160"/>
      <c r="O937" s="47"/>
    </row>
    <row r="938" spans="9:15" ht="13.5" customHeight="1">
      <c r="I938" s="160"/>
      <c r="O938" s="47"/>
    </row>
    <row r="939" spans="9:15" ht="13.5" customHeight="1">
      <c r="I939" s="160"/>
      <c r="O939" s="47"/>
    </row>
    <row r="940" spans="9:15" ht="13.5" customHeight="1">
      <c r="I940" s="160"/>
      <c r="O940" s="47"/>
    </row>
    <row r="941" spans="9:15" ht="13.5" customHeight="1">
      <c r="I941" s="160"/>
      <c r="O941" s="47"/>
    </row>
    <row r="942" spans="9:15" ht="13.5" customHeight="1">
      <c r="I942" s="160"/>
      <c r="O942" s="47"/>
    </row>
    <row r="943" spans="9:15" ht="13.5" customHeight="1">
      <c r="I943" s="160"/>
      <c r="O943" s="47"/>
    </row>
    <row r="944" spans="9:15" ht="13.5" customHeight="1">
      <c r="I944" s="160"/>
      <c r="O944" s="47"/>
    </row>
    <row r="945" spans="9:15" ht="13.5" customHeight="1">
      <c r="I945" s="160"/>
      <c r="O945" s="47"/>
    </row>
    <row r="946" spans="9:15" ht="13.5" customHeight="1">
      <c r="I946" s="160"/>
      <c r="O946" s="47"/>
    </row>
    <row r="947" spans="9:15" ht="13.5" customHeight="1">
      <c r="I947" s="160"/>
      <c r="O947" s="47"/>
    </row>
    <row r="948" spans="9:15" ht="13.5" customHeight="1">
      <c r="I948" s="160"/>
      <c r="O948" s="47"/>
    </row>
    <row r="949" spans="9:15" ht="13.5" customHeight="1">
      <c r="I949" s="160"/>
      <c r="O949" s="47"/>
    </row>
    <row r="950" spans="9:15" ht="13.5" customHeight="1">
      <c r="I950" s="160"/>
      <c r="O950" s="47"/>
    </row>
    <row r="951" spans="9:15" ht="13.5" customHeight="1">
      <c r="I951" s="160"/>
      <c r="O951" s="47"/>
    </row>
    <row r="952" spans="9:15" ht="13.5" customHeight="1">
      <c r="I952" s="160"/>
      <c r="O952" s="47"/>
    </row>
    <row r="953" spans="9:15" ht="13.5" customHeight="1">
      <c r="I953" s="160"/>
      <c r="O953" s="47"/>
    </row>
    <row r="954" spans="9:15" ht="13.5" customHeight="1">
      <c r="I954" s="160"/>
      <c r="O954" s="47"/>
    </row>
    <row r="955" spans="9:15" ht="13.5" customHeight="1">
      <c r="I955" s="160"/>
      <c r="O955" s="47"/>
    </row>
    <row r="956" ht="13.5" customHeight="1">
      <c r="I956" s="160"/>
    </row>
    <row r="957" ht="13.5" customHeight="1">
      <c r="I957" s="160"/>
    </row>
    <row r="958" ht="13.5" customHeight="1">
      <c r="I958" s="160"/>
    </row>
    <row r="959" ht="13.5" customHeight="1">
      <c r="I959" s="160"/>
    </row>
    <row r="960" ht="13.5" customHeight="1">
      <c r="I960" s="160"/>
    </row>
    <row r="961" ht="13.5" customHeight="1">
      <c r="I961" s="160"/>
    </row>
    <row r="962" ht="13.5" customHeight="1">
      <c r="I962" s="160"/>
    </row>
    <row r="963" ht="13.5" customHeight="1">
      <c r="I963" s="160"/>
    </row>
    <row r="964" ht="13.5" customHeight="1">
      <c r="I964" s="160"/>
    </row>
    <row r="965" ht="13.5" customHeight="1">
      <c r="I965" s="160"/>
    </row>
    <row r="966" ht="13.5" customHeight="1">
      <c r="I966" s="160"/>
    </row>
    <row r="967" ht="13.5" customHeight="1">
      <c r="I967" s="160"/>
    </row>
    <row r="968" ht="13.5" customHeight="1">
      <c r="I968" s="160"/>
    </row>
    <row r="969" ht="13.5" customHeight="1">
      <c r="I969" s="160"/>
    </row>
    <row r="970" ht="13.5" customHeight="1">
      <c r="I970" s="160"/>
    </row>
    <row r="971" ht="13.5" customHeight="1">
      <c r="I971" s="160"/>
    </row>
    <row r="972" ht="13.5" customHeight="1">
      <c r="I972" s="160"/>
    </row>
    <row r="973" ht="13.5" customHeight="1">
      <c r="I973" s="160"/>
    </row>
    <row r="974" ht="13.5" customHeight="1">
      <c r="I974" s="160"/>
    </row>
    <row r="975" ht="13.5" customHeight="1">
      <c r="I975" s="160"/>
    </row>
    <row r="976" ht="13.5" customHeight="1">
      <c r="I976" s="160"/>
    </row>
    <row r="977" ht="13.5" customHeight="1">
      <c r="I977" s="160"/>
    </row>
    <row r="978" ht="13.5" customHeight="1">
      <c r="I978" s="160"/>
    </row>
    <row r="979" ht="13.5" customHeight="1">
      <c r="I979" s="160"/>
    </row>
    <row r="980" ht="13.5" customHeight="1">
      <c r="I980" s="160"/>
    </row>
    <row r="981" ht="13.5" customHeight="1">
      <c r="I981" s="160"/>
    </row>
    <row r="982" ht="13.5" customHeight="1">
      <c r="I982" s="160"/>
    </row>
    <row r="983" ht="13.5" customHeight="1">
      <c r="I983" s="160"/>
    </row>
    <row r="984" ht="13.5" customHeight="1">
      <c r="I984" s="160"/>
    </row>
    <row r="985" ht="13.5" customHeight="1">
      <c r="I985" s="160"/>
    </row>
    <row r="986" ht="13.5" customHeight="1">
      <c r="I986" s="160"/>
    </row>
    <row r="987" ht="13.5" customHeight="1">
      <c r="I987" s="160"/>
    </row>
    <row r="988" ht="13.5" customHeight="1">
      <c r="I988" s="160"/>
    </row>
    <row r="989" ht="13.5" customHeight="1">
      <c r="I989" s="160"/>
    </row>
    <row r="990" ht="13.5" customHeight="1">
      <c r="I990" s="160"/>
    </row>
    <row r="991" ht="13.5" customHeight="1">
      <c r="I991" s="160"/>
    </row>
    <row r="992" ht="13.5" customHeight="1">
      <c r="I992" s="160"/>
    </row>
    <row r="993" ht="13.5" customHeight="1">
      <c r="I993" s="160"/>
    </row>
    <row r="994" ht="13.5" customHeight="1">
      <c r="I994" s="160"/>
    </row>
    <row r="995" ht="13.5" customHeight="1">
      <c r="I995" s="160"/>
    </row>
    <row r="996" ht="13.5" customHeight="1">
      <c r="I996" s="160"/>
    </row>
    <row r="997" ht="13.5" customHeight="1">
      <c r="I997" s="160"/>
    </row>
    <row r="998" ht="13.5" customHeight="1">
      <c r="I998" s="160"/>
    </row>
    <row r="999" ht="13.5" customHeight="1">
      <c r="I999" s="160"/>
    </row>
    <row r="1000" ht="13.5" customHeight="1">
      <c r="I1000" s="160"/>
    </row>
    <row r="1001" ht="13.5" customHeight="1">
      <c r="I1001" s="160"/>
    </row>
    <row r="1002" ht="13.5" customHeight="1">
      <c r="I1002" s="160"/>
    </row>
    <row r="1003" ht="13.5" customHeight="1">
      <c r="I1003" s="160"/>
    </row>
    <row r="1004" ht="13.5" customHeight="1">
      <c r="I1004" s="160"/>
    </row>
    <row r="1005" ht="13.5" customHeight="1">
      <c r="I1005" s="160"/>
    </row>
    <row r="1006" ht="13.5" customHeight="1">
      <c r="I1006" s="160"/>
    </row>
    <row r="1007" ht="13.5" customHeight="1">
      <c r="I1007" s="160"/>
    </row>
    <row r="1008" ht="13.5" customHeight="1">
      <c r="I1008" s="160"/>
    </row>
    <row r="1009" ht="13.5" customHeight="1">
      <c r="I1009" s="160"/>
    </row>
    <row r="1010" ht="13.5" customHeight="1">
      <c r="I1010" s="160"/>
    </row>
    <row r="1011" ht="13.5" customHeight="1">
      <c r="I1011" s="160"/>
    </row>
    <row r="1012" ht="13.5" customHeight="1">
      <c r="I1012" s="160"/>
    </row>
    <row r="1013" ht="13.5" customHeight="1">
      <c r="I1013" s="160"/>
    </row>
    <row r="1014" ht="13.5" customHeight="1">
      <c r="I1014" s="160"/>
    </row>
    <row r="1015" ht="13.5" customHeight="1">
      <c r="I1015" s="160"/>
    </row>
    <row r="1016" ht="13.5" customHeight="1">
      <c r="I1016" s="160"/>
    </row>
    <row r="1017" ht="13.5" customHeight="1">
      <c r="I1017" s="160"/>
    </row>
    <row r="1018" ht="13.5" customHeight="1">
      <c r="I1018" s="160"/>
    </row>
    <row r="1019" ht="13.5" customHeight="1">
      <c r="I1019" s="160"/>
    </row>
    <row r="1020" ht="13.5" customHeight="1">
      <c r="I1020" s="160"/>
    </row>
    <row r="1021" ht="13.5" customHeight="1">
      <c r="I1021" s="160"/>
    </row>
    <row r="1022" ht="13.5" customHeight="1">
      <c r="I1022" s="160"/>
    </row>
    <row r="1023" ht="13.5" customHeight="1">
      <c r="I1023" s="160"/>
    </row>
    <row r="1024" ht="13.5" customHeight="1">
      <c r="I1024" s="160"/>
    </row>
    <row r="1025" ht="13.5" customHeight="1">
      <c r="I1025" s="160"/>
    </row>
    <row r="1026" ht="13.5" customHeight="1">
      <c r="I1026" s="160"/>
    </row>
    <row r="1027" ht="13.5" customHeight="1">
      <c r="I1027" s="160"/>
    </row>
    <row r="1028" ht="13.5" customHeight="1">
      <c r="I1028" s="160"/>
    </row>
    <row r="1029" ht="13.5" customHeight="1">
      <c r="I1029" s="160"/>
    </row>
    <row r="1030" ht="13.5" customHeight="1">
      <c r="I1030" s="160"/>
    </row>
    <row r="1031" ht="13.5" customHeight="1">
      <c r="I1031" s="160"/>
    </row>
    <row r="1032" ht="13.5" customHeight="1">
      <c r="I1032" s="160"/>
    </row>
    <row r="1033" ht="13.5" customHeight="1">
      <c r="I1033" s="160"/>
    </row>
    <row r="1034" ht="13.5" customHeight="1">
      <c r="I1034" s="160"/>
    </row>
    <row r="1035" ht="13.5" customHeight="1">
      <c r="I1035" s="160"/>
    </row>
    <row r="1036" ht="13.5" customHeight="1">
      <c r="I1036" s="160"/>
    </row>
    <row r="1037" ht="13.5" customHeight="1">
      <c r="I1037" s="160"/>
    </row>
    <row r="1038" ht="13.5" customHeight="1">
      <c r="I1038" s="160"/>
    </row>
    <row r="1039" ht="13.5" customHeight="1">
      <c r="I1039" s="160"/>
    </row>
    <row r="1040" ht="13.5" customHeight="1">
      <c r="I1040" s="160"/>
    </row>
    <row r="1041" ht="13.5" customHeight="1">
      <c r="I1041" s="160"/>
    </row>
    <row r="1042" ht="13.5" customHeight="1">
      <c r="I1042" s="160"/>
    </row>
    <row r="1043" ht="13.5" customHeight="1">
      <c r="I1043" s="160"/>
    </row>
    <row r="1044" ht="13.5" customHeight="1">
      <c r="I1044" s="160"/>
    </row>
    <row r="1045" ht="13.5" customHeight="1">
      <c r="I1045" s="160"/>
    </row>
    <row r="1046" ht="13.5" customHeight="1">
      <c r="I1046" s="160"/>
    </row>
    <row r="1047" ht="13.5" customHeight="1">
      <c r="I1047" s="160"/>
    </row>
    <row r="1048" ht="13.5" customHeight="1">
      <c r="I1048" s="160"/>
    </row>
    <row r="1049" ht="13.5" customHeight="1">
      <c r="I1049" s="160"/>
    </row>
    <row r="1050" ht="13.5" customHeight="1">
      <c r="I1050" s="160"/>
    </row>
    <row r="1051" ht="13.5" customHeight="1">
      <c r="I1051" s="160"/>
    </row>
    <row r="1052" ht="13.5" customHeight="1">
      <c r="I1052" s="160"/>
    </row>
    <row r="1053" ht="13.5" customHeight="1">
      <c r="I1053" s="160"/>
    </row>
    <row r="1054" ht="13.5" customHeight="1">
      <c r="I1054" s="160"/>
    </row>
    <row r="1055" ht="13.5" customHeight="1">
      <c r="I1055" s="160"/>
    </row>
    <row r="1056" ht="13.5" customHeight="1">
      <c r="I1056" s="160"/>
    </row>
    <row r="1057" ht="13.5" customHeight="1">
      <c r="I1057" s="160"/>
    </row>
    <row r="1058" ht="13.5" customHeight="1">
      <c r="I1058" s="160"/>
    </row>
    <row r="1059" ht="13.5" customHeight="1">
      <c r="I1059" s="160"/>
    </row>
    <row r="1060" ht="13.5" customHeight="1">
      <c r="I1060" s="160"/>
    </row>
    <row r="1061" ht="13.5" customHeight="1">
      <c r="I1061" s="160"/>
    </row>
    <row r="1062" ht="13.5" customHeight="1">
      <c r="I1062" s="160"/>
    </row>
    <row r="1063" ht="13.5" customHeight="1">
      <c r="I1063" s="160"/>
    </row>
    <row r="1064" ht="13.5" customHeight="1">
      <c r="I1064" s="160"/>
    </row>
    <row r="1065" ht="13.5" customHeight="1">
      <c r="I1065" s="160"/>
    </row>
    <row r="1066" ht="13.5" customHeight="1">
      <c r="I1066" s="160"/>
    </row>
    <row r="1067" ht="13.5" customHeight="1">
      <c r="I1067" s="160"/>
    </row>
    <row r="1068" ht="13.5" customHeight="1">
      <c r="I1068" s="160"/>
    </row>
    <row r="1069" ht="13.5" customHeight="1">
      <c r="I1069" s="160"/>
    </row>
    <row r="1070" ht="13.5" customHeight="1">
      <c r="I1070" s="160"/>
    </row>
    <row r="1071" ht="13.5" customHeight="1">
      <c r="I1071" s="160"/>
    </row>
    <row r="1072" ht="13.5" customHeight="1">
      <c r="I1072" s="160"/>
    </row>
    <row r="1073" ht="13.5" customHeight="1">
      <c r="I1073" s="160"/>
    </row>
    <row r="1074" ht="13.5" customHeight="1">
      <c r="I1074" s="160"/>
    </row>
    <row r="1075" ht="13.5" customHeight="1">
      <c r="I1075" s="160"/>
    </row>
    <row r="1076" ht="13.5" customHeight="1">
      <c r="I1076" s="160"/>
    </row>
    <row r="1077" ht="13.5" customHeight="1">
      <c r="I1077" s="160"/>
    </row>
    <row r="1078" ht="13.5" customHeight="1">
      <c r="I1078" s="160"/>
    </row>
    <row r="1079" ht="13.5" customHeight="1">
      <c r="I1079" s="160"/>
    </row>
    <row r="1080" ht="13.5" customHeight="1">
      <c r="I1080" s="160"/>
    </row>
    <row r="1081" ht="13.5" customHeight="1">
      <c r="I1081" s="160"/>
    </row>
    <row r="1082" ht="13.5" customHeight="1">
      <c r="I1082" s="160"/>
    </row>
    <row r="1083" ht="13.5" customHeight="1">
      <c r="I1083" s="160"/>
    </row>
    <row r="1084" ht="13.5" customHeight="1">
      <c r="I1084" s="160"/>
    </row>
    <row r="1085" ht="13.5" customHeight="1">
      <c r="I1085" s="160"/>
    </row>
    <row r="1086" ht="13.5" customHeight="1">
      <c r="I1086" s="160"/>
    </row>
    <row r="1087" ht="13.5" customHeight="1">
      <c r="I1087" s="160"/>
    </row>
    <row r="1088" ht="13.5" customHeight="1">
      <c r="I1088" s="160"/>
    </row>
    <row r="1089" ht="13.5" customHeight="1">
      <c r="I1089" s="160"/>
    </row>
    <row r="1090" ht="13.5" customHeight="1">
      <c r="I1090" s="160"/>
    </row>
    <row r="1091" ht="13.5" customHeight="1">
      <c r="I1091" s="160"/>
    </row>
    <row r="1092" ht="13.5" customHeight="1">
      <c r="I1092" s="160"/>
    </row>
    <row r="1093" ht="13.5" customHeight="1">
      <c r="I1093" s="160"/>
    </row>
    <row r="1094" ht="13.5" customHeight="1">
      <c r="I1094" s="160"/>
    </row>
    <row r="1095" ht="13.5" customHeight="1">
      <c r="I1095" s="160"/>
    </row>
    <row r="1096" ht="13.5" customHeight="1">
      <c r="I1096" s="160"/>
    </row>
    <row r="1097" ht="13.5" customHeight="1">
      <c r="I1097" s="160"/>
    </row>
    <row r="1098" ht="13.5" customHeight="1">
      <c r="I1098" s="160"/>
    </row>
    <row r="1099" ht="13.5" customHeight="1">
      <c r="I1099" s="160"/>
    </row>
    <row r="1100" ht="13.5" customHeight="1">
      <c r="I1100" s="160"/>
    </row>
    <row r="1101" ht="13.5" customHeight="1">
      <c r="I1101" s="160"/>
    </row>
    <row r="1102" ht="13.5" customHeight="1">
      <c r="I1102" s="160"/>
    </row>
    <row r="1103" ht="13.5" customHeight="1">
      <c r="I1103" s="160"/>
    </row>
    <row r="1104" ht="13.5" customHeight="1">
      <c r="I1104" s="160"/>
    </row>
    <row r="1105" ht="13.5" customHeight="1">
      <c r="I1105" s="160"/>
    </row>
    <row r="1106" ht="13.5" customHeight="1">
      <c r="I1106" s="160"/>
    </row>
    <row r="1107" ht="13.5" customHeight="1">
      <c r="I1107" s="160"/>
    </row>
    <row r="1108" ht="13.5" customHeight="1">
      <c r="I1108" s="160"/>
    </row>
    <row r="1109" ht="13.5" customHeight="1">
      <c r="I1109" s="160"/>
    </row>
    <row r="1110" ht="13.5" customHeight="1">
      <c r="I1110" s="160"/>
    </row>
    <row r="1111" ht="13.5" customHeight="1">
      <c r="I1111" s="160"/>
    </row>
    <row r="1112" ht="13.5" customHeight="1">
      <c r="I1112" s="160"/>
    </row>
    <row r="1113" ht="13.5" customHeight="1">
      <c r="I1113" s="160"/>
    </row>
    <row r="1114" ht="13.5" customHeight="1">
      <c r="I1114" s="160"/>
    </row>
    <row r="1115" ht="13.5" customHeight="1">
      <c r="I1115" s="160"/>
    </row>
    <row r="1116" ht="13.5" customHeight="1">
      <c r="I1116" s="160"/>
    </row>
    <row r="1117" ht="13.5" customHeight="1">
      <c r="I1117" s="160"/>
    </row>
    <row r="1118" ht="13.5" customHeight="1">
      <c r="I1118" s="160"/>
    </row>
    <row r="1119" ht="13.5" customHeight="1">
      <c r="I1119" s="160"/>
    </row>
    <row r="1120" ht="13.5" customHeight="1">
      <c r="I1120" s="160"/>
    </row>
    <row r="1121" ht="13.5" customHeight="1">
      <c r="I1121" s="160"/>
    </row>
    <row r="1122" ht="13.5" customHeight="1">
      <c r="I1122" s="160"/>
    </row>
    <row r="1123" ht="13.5" customHeight="1">
      <c r="I1123" s="160"/>
    </row>
    <row r="1124" ht="13.5" customHeight="1">
      <c r="I1124" s="160"/>
    </row>
    <row r="1125" ht="13.5" customHeight="1">
      <c r="I1125" s="160"/>
    </row>
    <row r="1126" ht="13.5" customHeight="1">
      <c r="I1126" s="160"/>
    </row>
    <row r="1127" ht="13.5" customHeight="1">
      <c r="I1127" s="160"/>
    </row>
    <row r="1128" ht="13.5" customHeight="1">
      <c r="I1128" s="160"/>
    </row>
    <row r="1129" ht="13.5" customHeight="1">
      <c r="I1129" s="160"/>
    </row>
    <row r="1130" ht="13.5" customHeight="1">
      <c r="I1130" s="160"/>
    </row>
    <row r="1131" ht="13.5" customHeight="1">
      <c r="I1131" s="160"/>
    </row>
    <row r="1132" ht="13.5" customHeight="1">
      <c r="I1132" s="160"/>
    </row>
    <row r="1133" ht="13.5" customHeight="1">
      <c r="I1133" s="160"/>
    </row>
    <row r="1134" ht="13.5" customHeight="1">
      <c r="I1134" s="160"/>
    </row>
    <row r="1135" ht="13.5" customHeight="1">
      <c r="I1135" s="160"/>
    </row>
    <row r="1136" ht="13.5" customHeight="1">
      <c r="I1136" s="160"/>
    </row>
    <row r="1137" ht="13.5" customHeight="1">
      <c r="I1137" s="160"/>
    </row>
    <row r="1138" ht="13.5" customHeight="1">
      <c r="I1138" s="160"/>
    </row>
    <row r="1139" ht="13.5" customHeight="1">
      <c r="I1139" s="160"/>
    </row>
    <row r="1140" ht="13.5" customHeight="1">
      <c r="I1140" s="160"/>
    </row>
    <row r="1141" ht="13.5" customHeight="1">
      <c r="I1141" s="160"/>
    </row>
    <row r="1142" ht="13.5" customHeight="1">
      <c r="I1142" s="160"/>
    </row>
    <row r="1143" ht="13.5" customHeight="1">
      <c r="I1143" s="160"/>
    </row>
    <row r="1144" ht="13.5" customHeight="1">
      <c r="I1144" s="160"/>
    </row>
    <row r="1145" ht="13.5" customHeight="1">
      <c r="I1145" s="160"/>
    </row>
    <row r="1146" ht="13.5" customHeight="1">
      <c r="I1146" s="160"/>
    </row>
    <row r="1147" ht="13.5" customHeight="1">
      <c r="I1147" s="160"/>
    </row>
    <row r="1148" ht="13.5" customHeight="1">
      <c r="I1148" s="160"/>
    </row>
    <row r="1149" ht="13.5" customHeight="1">
      <c r="I1149" s="160"/>
    </row>
    <row r="1150" ht="13.5" customHeight="1">
      <c r="I1150" s="160"/>
    </row>
    <row r="1151" ht="13.5" customHeight="1">
      <c r="I1151" s="160"/>
    </row>
    <row r="1152" ht="13.5" customHeight="1">
      <c r="I1152" s="160"/>
    </row>
    <row r="1153" ht="13.5" customHeight="1">
      <c r="I1153" s="160"/>
    </row>
    <row r="1154" ht="13.5" customHeight="1">
      <c r="I1154" s="160"/>
    </row>
    <row r="1155" ht="13.5" customHeight="1">
      <c r="I1155" s="160"/>
    </row>
    <row r="1156" ht="13.5" customHeight="1">
      <c r="I1156" s="160"/>
    </row>
    <row r="1157" ht="13.5" customHeight="1">
      <c r="I1157" s="160"/>
    </row>
    <row r="1158" ht="13.5" customHeight="1">
      <c r="I1158" s="160"/>
    </row>
    <row r="1159" ht="13.5" customHeight="1">
      <c r="I1159" s="160"/>
    </row>
    <row r="1160" ht="13.5" customHeight="1">
      <c r="I1160" s="160"/>
    </row>
    <row r="1161" ht="13.5" customHeight="1">
      <c r="I1161" s="160"/>
    </row>
    <row r="1162" ht="13.5" customHeight="1">
      <c r="I1162" s="160"/>
    </row>
    <row r="1163" ht="13.5" customHeight="1">
      <c r="I1163" s="160"/>
    </row>
    <row r="1164" ht="13.5" customHeight="1">
      <c r="I1164" s="160"/>
    </row>
    <row r="1165" ht="13.5" customHeight="1">
      <c r="I1165" s="160"/>
    </row>
    <row r="1166" ht="13.5" customHeight="1">
      <c r="I1166" s="160"/>
    </row>
    <row r="1167" ht="13.5" customHeight="1">
      <c r="I1167" s="160"/>
    </row>
    <row r="1168" ht="13.5" customHeight="1">
      <c r="I1168" s="160"/>
    </row>
    <row r="1169" ht="13.5" customHeight="1">
      <c r="I1169" s="160"/>
    </row>
    <row r="1170" ht="13.5" customHeight="1">
      <c r="I1170" s="160"/>
    </row>
    <row r="1171" ht="13.5" customHeight="1">
      <c r="I1171" s="160"/>
    </row>
    <row r="1172" ht="13.5" customHeight="1">
      <c r="I1172" s="160"/>
    </row>
    <row r="1173" ht="13.5" customHeight="1">
      <c r="I1173" s="160"/>
    </row>
    <row r="1174" ht="13.5" customHeight="1">
      <c r="I1174" s="160"/>
    </row>
    <row r="1175" ht="13.5" customHeight="1">
      <c r="I1175" s="160"/>
    </row>
    <row r="1176" ht="13.5" customHeight="1">
      <c r="I1176" s="160"/>
    </row>
    <row r="1177" ht="13.5" customHeight="1">
      <c r="I1177" s="160"/>
    </row>
    <row r="1178" ht="13.5" customHeight="1">
      <c r="I1178" s="160"/>
    </row>
    <row r="1179" ht="13.5" customHeight="1">
      <c r="I1179" s="160"/>
    </row>
    <row r="1180" ht="13.5" customHeight="1">
      <c r="I1180" s="160"/>
    </row>
    <row r="1181" ht="13.5" customHeight="1">
      <c r="I1181" s="160"/>
    </row>
    <row r="1182" ht="13.5" customHeight="1">
      <c r="I1182" s="160"/>
    </row>
    <row r="1183" ht="13.5" customHeight="1">
      <c r="I1183" s="160"/>
    </row>
    <row r="1184" ht="13.5" customHeight="1">
      <c r="I1184" s="160"/>
    </row>
    <row r="1185" ht="13.5" customHeight="1">
      <c r="I1185" s="160"/>
    </row>
    <row r="1186" ht="13.5" customHeight="1">
      <c r="I1186" s="160"/>
    </row>
    <row r="1187" ht="13.5" customHeight="1">
      <c r="I1187" s="160"/>
    </row>
    <row r="1188" ht="13.5" customHeight="1">
      <c r="I1188" s="160"/>
    </row>
    <row r="1189" ht="13.5" customHeight="1">
      <c r="I1189" s="160"/>
    </row>
    <row r="1190" ht="13.5" customHeight="1">
      <c r="I1190" s="160"/>
    </row>
    <row r="1191" ht="13.5" customHeight="1">
      <c r="I1191" s="160"/>
    </row>
    <row r="1192" ht="13.5" customHeight="1">
      <c r="I1192" s="160"/>
    </row>
    <row r="1193" ht="13.5" customHeight="1">
      <c r="I1193" s="160"/>
    </row>
    <row r="1194" ht="13.5" customHeight="1">
      <c r="I1194" s="160"/>
    </row>
    <row r="1195" ht="13.5" customHeight="1">
      <c r="I1195" s="160"/>
    </row>
    <row r="1196" ht="13.5" customHeight="1">
      <c r="I1196" s="160"/>
    </row>
    <row r="1197" ht="13.5" customHeight="1">
      <c r="I1197" s="160"/>
    </row>
    <row r="1198" ht="13.5" customHeight="1">
      <c r="I1198" s="160"/>
    </row>
    <row r="1199" ht="13.5" customHeight="1">
      <c r="I1199" s="160"/>
    </row>
    <row r="1200" ht="13.5" customHeight="1">
      <c r="I1200" s="160"/>
    </row>
    <row r="1201" ht="13.5" customHeight="1">
      <c r="I1201" s="160"/>
    </row>
    <row r="1202" ht="13.5" customHeight="1">
      <c r="I1202" s="160"/>
    </row>
    <row r="1203" ht="13.5" customHeight="1">
      <c r="I1203" s="160"/>
    </row>
    <row r="1204" ht="13.5" customHeight="1">
      <c r="I1204" s="160"/>
    </row>
    <row r="1205" ht="13.5" customHeight="1">
      <c r="I1205" s="160"/>
    </row>
    <row r="1206" ht="13.5" customHeight="1">
      <c r="I1206" s="160"/>
    </row>
    <row r="1207" ht="13.5" customHeight="1">
      <c r="I1207" s="160"/>
    </row>
    <row r="1208" ht="13.5" customHeight="1">
      <c r="I1208" s="160"/>
    </row>
    <row r="1209" ht="13.5" customHeight="1">
      <c r="I1209" s="160"/>
    </row>
    <row r="1210" ht="13.5" customHeight="1">
      <c r="I1210" s="160"/>
    </row>
    <row r="1211" ht="13.5" customHeight="1">
      <c r="I1211" s="160"/>
    </row>
    <row r="1212" ht="13.5" customHeight="1">
      <c r="I1212" s="160"/>
    </row>
    <row r="1213" ht="13.5" customHeight="1">
      <c r="I1213" s="160"/>
    </row>
    <row r="1214" ht="13.5" customHeight="1">
      <c r="I1214" s="160"/>
    </row>
    <row r="1215" ht="13.5" customHeight="1">
      <c r="I1215" s="160"/>
    </row>
    <row r="1216" ht="13.5" customHeight="1">
      <c r="I1216" s="160"/>
    </row>
    <row r="1217" ht="13.5" customHeight="1">
      <c r="I1217" s="160"/>
    </row>
    <row r="1218" ht="13.5" customHeight="1">
      <c r="I1218" s="160"/>
    </row>
    <row r="1219" ht="13.5" customHeight="1">
      <c r="I1219" s="160"/>
    </row>
    <row r="1220" ht="13.5" customHeight="1">
      <c r="I1220" s="160"/>
    </row>
    <row r="1221" ht="13.5" customHeight="1">
      <c r="I1221" s="160"/>
    </row>
    <row r="1222" ht="13.5" customHeight="1">
      <c r="I1222" s="160"/>
    </row>
    <row r="1223" ht="13.5" customHeight="1">
      <c r="I1223" s="160"/>
    </row>
    <row r="1224" ht="13.5" customHeight="1">
      <c r="I1224" s="160"/>
    </row>
    <row r="1225" ht="13.5" customHeight="1">
      <c r="I1225" s="160"/>
    </row>
    <row r="1226" ht="13.5" customHeight="1">
      <c r="I1226" s="160"/>
    </row>
    <row r="1227" ht="13.5" customHeight="1">
      <c r="I1227" s="160"/>
    </row>
    <row r="1228" ht="13.5" customHeight="1">
      <c r="I1228" s="160"/>
    </row>
    <row r="1229" ht="13.5" customHeight="1">
      <c r="I1229" s="160"/>
    </row>
    <row r="1230" ht="13.5" customHeight="1">
      <c r="I1230" s="160"/>
    </row>
    <row r="1231" ht="13.5" customHeight="1">
      <c r="I1231" s="160"/>
    </row>
    <row r="1232" ht="13.5" customHeight="1">
      <c r="I1232" s="160"/>
    </row>
    <row r="1233" ht="13.5" customHeight="1">
      <c r="I1233" s="160"/>
    </row>
    <row r="1234" ht="13.5" customHeight="1">
      <c r="I1234" s="160"/>
    </row>
    <row r="1235" ht="13.5" customHeight="1">
      <c r="I1235" s="160"/>
    </row>
    <row r="1236" ht="13.5" customHeight="1">
      <c r="I1236" s="160"/>
    </row>
    <row r="1237" ht="13.5" customHeight="1">
      <c r="I1237" s="160"/>
    </row>
    <row r="1238" ht="13.5" customHeight="1">
      <c r="I1238" s="160"/>
    </row>
    <row r="1239" ht="13.5" customHeight="1">
      <c r="I1239" s="160"/>
    </row>
    <row r="1240" ht="13.5" customHeight="1">
      <c r="I1240" s="160"/>
    </row>
    <row r="1241" ht="13.5" customHeight="1">
      <c r="I1241" s="160"/>
    </row>
    <row r="1242" ht="13.5" customHeight="1">
      <c r="I1242" s="160"/>
    </row>
    <row r="1243" ht="13.5" customHeight="1">
      <c r="I1243" s="160"/>
    </row>
    <row r="1244" ht="13.5" customHeight="1">
      <c r="I1244" s="160"/>
    </row>
    <row r="1245" ht="13.5" customHeight="1">
      <c r="I1245" s="160"/>
    </row>
    <row r="1246" ht="13.5" customHeight="1">
      <c r="I1246" s="160"/>
    </row>
    <row r="1247" ht="13.5" customHeight="1">
      <c r="I1247" s="160"/>
    </row>
    <row r="1248" ht="13.5" customHeight="1">
      <c r="I1248" s="160"/>
    </row>
    <row r="1249" ht="13.5" customHeight="1">
      <c r="I1249" s="160"/>
    </row>
    <row r="1250" ht="13.5" customHeight="1">
      <c r="I1250" s="160"/>
    </row>
    <row r="1251" ht="13.5" customHeight="1">
      <c r="I1251" s="160"/>
    </row>
    <row r="1252" ht="13.5" customHeight="1">
      <c r="I1252" s="160"/>
    </row>
    <row r="1253" ht="13.5" customHeight="1">
      <c r="I1253" s="160"/>
    </row>
    <row r="1254" ht="13.5" customHeight="1">
      <c r="I1254" s="160"/>
    </row>
    <row r="1255" ht="13.5" customHeight="1">
      <c r="I1255" s="160"/>
    </row>
    <row r="1256" ht="13.5" customHeight="1">
      <c r="I1256" s="160"/>
    </row>
    <row r="1257" ht="13.5" customHeight="1">
      <c r="I1257" s="160"/>
    </row>
    <row r="1258" ht="13.5" customHeight="1">
      <c r="I1258" s="160"/>
    </row>
    <row r="1259" ht="13.5" customHeight="1">
      <c r="I1259" s="160"/>
    </row>
    <row r="1260" ht="13.5" customHeight="1">
      <c r="I1260" s="160"/>
    </row>
    <row r="1261" ht="13.5" customHeight="1">
      <c r="I1261" s="160"/>
    </row>
    <row r="1262" ht="13.5" customHeight="1">
      <c r="I1262" s="160"/>
    </row>
    <row r="1263" ht="13.5" customHeight="1">
      <c r="I1263" s="160"/>
    </row>
    <row r="1264" ht="13.5" customHeight="1">
      <c r="I1264" s="160"/>
    </row>
    <row r="1265" ht="13.5" customHeight="1">
      <c r="I1265" s="160"/>
    </row>
    <row r="1266" ht="13.5" customHeight="1">
      <c r="I1266" s="160"/>
    </row>
    <row r="1267" ht="13.5" customHeight="1">
      <c r="I1267" s="160"/>
    </row>
    <row r="1268" ht="13.5" customHeight="1">
      <c r="I1268" s="160"/>
    </row>
    <row r="1269" ht="13.5" customHeight="1">
      <c r="I1269" s="160"/>
    </row>
    <row r="1270" ht="13.5" customHeight="1">
      <c r="I1270" s="160"/>
    </row>
    <row r="1271" ht="13.5" customHeight="1">
      <c r="I1271" s="160"/>
    </row>
    <row r="1272" ht="13.5" customHeight="1">
      <c r="I1272" s="160"/>
    </row>
    <row r="1273" ht="13.5" customHeight="1">
      <c r="I1273" s="160"/>
    </row>
    <row r="1274" ht="13.5" customHeight="1">
      <c r="I1274" s="160"/>
    </row>
    <row r="1275" ht="13.5" customHeight="1">
      <c r="I1275" s="160"/>
    </row>
    <row r="1276" ht="13.5" customHeight="1">
      <c r="I1276" s="160"/>
    </row>
    <row r="1277" ht="13.5" customHeight="1">
      <c r="I1277" s="160"/>
    </row>
    <row r="1278" ht="13.5" customHeight="1">
      <c r="I1278" s="160"/>
    </row>
    <row r="1279" ht="13.5" customHeight="1">
      <c r="I1279" s="160"/>
    </row>
    <row r="1280" ht="13.5" customHeight="1">
      <c r="I1280" s="160"/>
    </row>
    <row r="1281" ht="13.5" customHeight="1">
      <c r="I1281" s="160"/>
    </row>
    <row r="1282" ht="13.5" customHeight="1">
      <c r="I1282" s="160"/>
    </row>
    <row r="1283" ht="13.5" customHeight="1">
      <c r="I1283" s="160"/>
    </row>
    <row r="1284" ht="13.5" customHeight="1">
      <c r="I1284" s="160"/>
    </row>
    <row r="1285" ht="13.5" customHeight="1">
      <c r="I1285" s="160"/>
    </row>
    <row r="1286" ht="13.5" customHeight="1">
      <c r="I1286" s="160"/>
    </row>
    <row r="1287" ht="13.5" customHeight="1">
      <c r="I1287" s="160"/>
    </row>
    <row r="1288" ht="13.5" customHeight="1">
      <c r="I1288" s="160"/>
    </row>
    <row r="1289" ht="13.5" customHeight="1">
      <c r="I1289" s="160"/>
    </row>
    <row r="1290" ht="13.5" customHeight="1">
      <c r="I1290" s="160"/>
    </row>
    <row r="1291" ht="13.5" customHeight="1">
      <c r="I1291" s="160"/>
    </row>
    <row r="1292" ht="13.5" customHeight="1">
      <c r="I1292" s="160"/>
    </row>
    <row r="1293" ht="13.5" customHeight="1">
      <c r="I1293" s="160"/>
    </row>
    <row r="1294" ht="13.5" customHeight="1">
      <c r="I1294" s="160"/>
    </row>
    <row r="1295" ht="13.5" customHeight="1">
      <c r="I1295" s="160"/>
    </row>
    <row r="1296" ht="13.5" customHeight="1">
      <c r="I1296" s="160"/>
    </row>
    <row r="1297" ht="13.5" customHeight="1">
      <c r="I1297" s="160"/>
    </row>
    <row r="1298" ht="13.5" customHeight="1">
      <c r="I1298" s="160"/>
    </row>
    <row r="1299" ht="13.5" customHeight="1">
      <c r="I1299" s="160"/>
    </row>
    <row r="1300" ht="13.5" customHeight="1">
      <c r="I1300" s="160"/>
    </row>
    <row r="1301" ht="13.5" customHeight="1">
      <c r="I1301" s="160"/>
    </row>
    <row r="1302" ht="13.5" customHeight="1">
      <c r="I1302" s="160"/>
    </row>
    <row r="1303" ht="13.5" customHeight="1">
      <c r="I1303" s="160"/>
    </row>
    <row r="1304" ht="13.5" customHeight="1">
      <c r="I1304" s="160"/>
    </row>
    <row r="1305" ht="13.5" customHeight="1">
      <c r="I1305" s="160"/>
    </row>
    <row r="1306" ht="13.5" customHeight="1">
      <c r="I1306" s="160"/>
    </row>
    <row r="1307" ht="13.5" customHeight="1">
      <c r="I1307" s="160"/>
    </row>
    <row r="1308" ht="13.5" customHeight="1">
      <c r="I1308" s="160"/>
    </row>
    <row r="1309" ht="13.5" customHeight="1">
      <c r="I1309" s="160"/>
    </row>
    <row r="1310" ht="13.5" customHeight="1">
      <c r="I1310" s="160"/>
    </row>
    <row r="1311" ht="13.5" customHeight="1">
      <c r="I1311" s="160"/>
    </row>
    <row r="1312" ht="13.5" customHeight="1">
      <c r="I1312" s="160"/>
    </row>
    <row r="1313" ht="13.5" customHeight="1">
      <c r="I1313" s="160"/>
    </row>
    <row r="1314" ht="13.5" customHeight="1">
      <c r="I1314" s="160"/>
    </row>
    <row r="1315" ht="13.5" customHeight="1">
      <c r="I1315" s="160"/>
    </row>
    <row r="1316" ht="13.5" customHeight="1">
      <c r="I1316" s="160"/>
    </row>
    <row r="1317" ht="13.5" customHeight="1">
      <c r="I1317" s="160"/>
    </row>
    <row r="1318" ht="13.5" customHeight="1">
      <c r="I1318" s="160"/>
    </row>
    <row r="1319" ht="13.5" customHeight="1">
      <c r="I1319" s="160"/>
    </row>
    <row r="1320" ht="13.5" customHeight="1">
      <c r="I1320" s="160"/>
    </row>
    <row r="1321" ht="13.5" customHeight="1">
      <c r="I1321" s="160"/>
    </row>
    <row r="1322" ht="13.5" customHeight="1">
      <c r="I1322" s="160"/>
    </row>
    <row r="1323" ht="13.5" customHeight="1">
      <c r="I1323" s="160"/>
    </row>
    <row r="1324" ht="13.5" customHeight="1">
      <c r="I1324" s="160"/>
    </row>
    <row r="1325" ht="13.5" customHeight="1">
      <c r="I1325" s="160"/>
    </row>
    <row r="1326" ht="13.5" customHeight="1">
      <c r="I1326" s="160"/>
    </row>
    <row r="1327" ht="13.5" customHeight="1">
      <c r="I1327" s="160"/>
    </row>
    <row r="1328" ht="13.5" customHeight="1">
      <c r="I1328" s="160"/>
    </row>
    <row r="1329" ht="13.5" customHeight="1">
      <c r="I1329" s="160"/>
    </row>
    <row r="1330" ht="13.5" customHeight="1">
      <c r="I1330" s="160"/>
    </row>
    <row r="1331" ht="13.5" customHeight="1">
      <c r="I1331" s="160"/>
    </row>
    <row r="1332" ht="13.5" customHeight="1">
      <c r="I1332" s="160"/>
    </row>
    <row r="1333" ht="13.5" customHeight="1">
      <c r="I1333" s="160"/>
    </row>
    <row r="1334" ht="13.5" customHeight="1">
      <c r="I1334" s="160"/>
    </row>
    <row r="1335" ht="13.5" customHeight="1">
      <c r="I1335" s="160"/>
    </row>
    <row r="1336" ht="13.5" customHeight="1">
      <c r="I1336" s="160"/>
    </row>
    <row r="1337" ht="13.5" customHeight="1">
      <c r="I1337" s="160"/>
    </row>
    <row r="1338" ht="13.5" customHeight="1">
      <c r="I1338" s="160"/>
    </row>
    <row r="1339" ht="13.5" customHeight="1">
      <c r="I1339" s="160"/>
    </row>
    <row r="1340" ht="13.5" customHeight="1">
      <c r="I1340" s="160"/>
    </row>
    <row r="1341" ht="13.5" customHeight="1">
      <c r="I1341" s="160"/>
    </row>
    <row r="1342" ht="13.5" customHeight="1">
      <c r="I1342" s="160"/>
    </row>
    <row r="1343" ht="13.5" customHeight="1">
      <c r="I1343" s="160"/>
    </row>
    <row r="1344" ht="13.5" customHeight="1">
      <c r="I1344" s="160"/>
    </row>
    <row r="1345" ht="13.5" customHeight="1">
      <c r="I1345" s="160"/>
    </row>
    <row r="1346" ht="13.5" customHeight="1">
      <c r="I1346" s="160"/>
    </row>
    <row r="1347" ht="13.5" customHeight="1">
      <c r="I1347" s="160"/>
    </row>
    <row r="1348" ht="13.5" customHeight="1">
      <c r="I1348" s="160"/>
    </row>
    <row r="1349" ht="13.5" customHeight="1">
      <c r="I1349" s="160"/>
    </row>
    <row r="1350" ht="13.5" customHeight="1">
      <c r="I1350" s="160"/>
    </row>
    <row r="1351" ht="13.5" customHeight="1">
      <c r="I1351" s="160"/>
    </row>
    <row r="1352" ht="13.5" customHeight="1">
      <c r="I1352" s="160"/>
    </row>
    <row r="1353" ht="13.5" customHeight="1">
      <c r="I1353" s="160"/>
    </row>
    <row r="1354" ht="13.5" customHeight="1">
      <c r="I1354" s="160"/>
    </row>
    <row r="1355" ht="13.5" customHeight="1">
      <c r="I1355" s="160"/>
    </row>
    <row r="1356" ht="13.5" customHeight="1">
      <c r="I1356" s="160"/>
    </row>
    <row r="1357" ht="13.5" customHeight="1">
      <c r="I1357" s="160"/>
    </row>
    <row r="1358" ht="13.5" customHeight="1">
      <c r="I1358" s="160"/>
    </row>
    <row r="1359" ht="13.5" customHeight="1">
      <c r="I1359" s="160"/>
    </row>
    <row r="1360" ht="13.5" customHeight="1">
      <c r="I1360" s="160"/>
    </row>
    <row r="1361" ht="13.5" customHeight="1">
      <c r="I1361" s="160"/>
    </row>
    <row r="1362" ht="13.5" customHeight="1">
      <c r="I1362" s="160"/>
    </row>
    <row r="1363" ht="13.5" customHeight="1">
      <c r="I1363" s="160"/>
    </row>
    <row r="1364" ht="13.5" customHeight="1">
      <c r="I1364" s="160"/>
    </row>
    <row r="1365" ht="13.5" customHeight="1">
      <c r="I1365" s="160"/>
    </row>
    <row r="1366" ht="13.5" customHeight="1">
      <c r="I1366" s="160"/>
    </row>
    <row r="1367" ht="13.5" customHeight="1">
      <c r="I1367" s="160"/>
    </row>
    <row r="1368" ht="13.5" customHeight="1">
      <c r="I1368" s="160"/>
    </row>
    <row r="1369" ht="13.5" customHeight="1">
      <c r="I1369" s="160"/>
    </row>
    <row r="1370" ht="13.5" customHeight="1">
      <c r="I1370" s="160"/>
    </row>
    <row r="1371" ht="13.5" customHeight="1">
      <c r="I1371" s="160"/>
    </row>
    <row r="1372" ht="13.5" customHeight="1">
      <c r="I1372" s="160"/>
    </row>
    <row r="1373" ht="13.5" customHeight="1">
      <c r="I1373" s="160"/>
    </row>
    <row r="1374" ht="13.5" customHeight="1">
      <c r="I1374" s="160"/>
    </row>
    <row r="1375" ht="13.5" customHeight="1">
      <c r="I1375" s="160"/>
    </row>
    <row r="1376" ht="13.5" customHeight="1">
      <c r="I1376" s="160"/>
    </row>
    <row r="1377" ht="13.5" customHeight="1">
      <c r="I1377" s="160"/>
    </row>
    <row r="1378" ht="13.5" customHeight="1">
      <c r="I1378" s="160"/>
    </row>
    <row r="1379" ht="13.5" customHeight="1">
      <c r="I1379" s="160"/>
    </row>
    <row r="1380" ht="13.5" customHeight="1">
      <c r="I1380" s="160"/>
    </row>
    <row r="1381" ht="13.5" customHeight="1">
      <c r="I1381" s="160"/>
    </row>
    <row r="1382" ht="13.5" customHeight="1">
      <c r="I1382" s="160"/>
    </row>
    <row r="1383" ht="13.5" customHeight="1">
      <c r="I1383" s="160"/>
    </row>
    <row r="1384" ht="13.5" customHeight="1">
      <c r="I1384" s="160"/>
    </row>
    <row r="1385" ht="13.5" customHeight="1">
      <c r="I1385" s="160"/>
    </row>
    <row r="1386" ht="13.5" customHeight="1">
      <c r="I1386" s="160"/>
    </row>
    <row r="1387" ht="13.5" customHeight="1">
      <c r="I1387" s="160"/>
    </row>
    <row r="1388" ht="13.5" customHeight="1">
      <c r="I1388" s="160"/>
    </row>
    <row r="1389" ht="13.5" customHeight="1">
      <c r="I1389" s="160"/>
    </row>
    <row r="1390" ht="13.5" customHeight="1">
      <c r="I1390" s="160"/>
    </row>
    <row r="1391" ht="13.5" customHeight="1">
      <c r="I1391" s="160"/>
    </row>
    <row r="1392" ht="13.5" customHeight="1">
      <c r="I1392" s="160"/>
    </row>
    <row r="1393" ht="13.5" customHeight="1">
      <c r="I1393" s="160"/>
    </row>
    <row r="1394" ht="13.5" customHeight="1">
      <c r="I1394" s="160"/>
    </row>
    <row r="1395" ht="13.5" customHeight="1">
      <c r="I1395" s="160"/>
    </row>
    <row r="1396" ht="13.5" customHeight="1">
      <c r="I1396" s="160"/>
    </row>
    <row r="1397" ht="13.5" customHeight="1">
      <c r="I1397" s="160"/>
    </row>
    <row r="1398" ht="13.5" customHeight="1">
      <c r="I1398" s="160"/>
    </row>
    <row r="1399" ht="13.5" customHeight="1">
      <c r="I1399" s="160"/>
    </row>
    <row r="1400" ht="13.5" customHeight="1">
      <c r="I1400" s="160"/>
    </row>
    <row r="1401" ht="13.5" customHeight="1">
      <c r="I1401" s="160"/>
    </row>
    <row r="1402" ht="13.5" customHeight="1">
      <c r="I1402" s="160"/>
    </row>
    <row r="1403" ht="13.5" customHeight="1">
      <c r="I1403" s="160"/>
    </row>
    <row r="1404" ht="13.5" customHeight="1">
      <c r="I1404" s="160"/>
    </row>
    <row r="1405" ht="13.5" customHeight="1">
      <c r="I1405" s="160"/>
    </row>
    <row r="1406" ht="13.5" customHeight="1">
      <c r="I1406" s="160"/>
    </row>
    <row r="1407" ht="13.5" customHeight="1">
      <c r="I1407" s="160"/>
    </row>
    <row r="1408" ht="13.5" customHeight="1">
      <c r="I1408" s="160"/>
    </row>
    <row r="1409" ht="13.5" customHeight="1">
      <c r="I1409" s="160"/>
    </row>
    <row r="1410" ht="13.5" customHeight="1">
      <c r="I1410" s="160"/>
    </row>
    <row r="1411" ht="13.5" customHeight="1">
      <c r="I1411" s="160"/>
    </row>
    <row r="1412" ht="13.5" customHeight="1">
      <c r="I1412" s="160"/>
    </row>
    <row r="1413" ht="13.5" customHeight="1">
      <c r="I1413" s="160"/>
    </row>
    <row r="1414" ht="13.5" customHeight="1">
      <c r="I1414" s="160"/>
    </row>
    <row r="1415" ht="13.5" customHeight="1">
      <c r="I1415" s="160"/>
    </row>
    <row r="1416" ht="13.5" customHeight="1">
      <c r="I1416" s="160"/>
    </row>
    <row r="1417" ht="13.5" customHeight="1">
      <c r="I1417" s="160"/>
    </row>
    <row r="1418" ht="13.5" customHeight="1">
      <c r="I1418" s="160"/>
    </row>
    <row r="1419" ht="13.5" customHeight="1">
      <c r="I1419" s="160"/>
    </row>
    <row r="1420" ht="13.5" customHeight="1">
      <c r="I1420" s="160"/>
    </row>
    <row r="1421" ht="13.5" customHeight="1">
      <c r="I1421" s="160"/>
    </row>
    <row r="1422" ht="13.5" customHeight="1">
      <c r="I1422" s="160"/>
    </row>
    <row r="1423" ht="13.5" customHeight="1">
      <c r="I1423" s="160"/>
    </row>
    <row r="1424" ht="13.5" customHeight="1">
      <c r="I1424" s="160"/>
    </row>
    <row r="1425" ht="13.5" customHeight="1">
      <c r="I1425" s="160"/>
    </row>
    <row r="1426" ht="13.5" customHeight="1">
      <c r="I1426" s="160"/>
    </row>
    <row r="1427" ht="13.5" customHeight="1">
      <c r="I1427" s="160"/>
    </row>
    <row r="1428" ht="13.5" customHeight="1">
      <c r="I1428" s="160"/>
    </row>
    <row r="1429" ht="13.5" customHeight="1">
      <c r="I1429" s="160"/>
    </row>
    <row r="1430" ht="13.5" customHeight="1">
      <c r="I1430" s="160"/>
    </row>
    <row r="1431" ht="13.5" customHeight="1">
      <c r="I1431" s="160"/>
    </row>
    <row r="1432" ht="13.5" customHeight="1">
      <c r="I1432" s="160"/>
    </row>
    <row r="1433" ht="13.5" customHeight="1">
      <c r="I1433" s="160"/>
    </row>
    <row r="1434" ht="13.5" customHeight="1">
      <c r="I1434" s="160"/>
    </row>
    <row r="1435" ht="13.5" customHeight="1">
      <c r="I1435" s="160"/>
    </row>
    <row r="1436" ht="13.5" customHeight="1">
      <c r="I1436" s="160"/>
    </row>
    <row r="1437" ht="13.5" customHeight="1">
      <c r="I1437" s="160"/>
    </row>
    <row r="1438" ht="13.5" customHeight="1">
      <c r="I1438" s="160"/>
    </row>
    <row r="1439" ht="13.5" customHeight="1">
      <c r="I1439" s="160"/>
    </row>
    <row r="1440" ht="13.5" customHeight="1">
      <c r="I1440" s="160"/>
    </row>
    <row r="1441" ht="13.5" customHeight="1">
      <c r="I1441" s="160"/>
    </row>
    <row r="1442" ht="13.5" customHeight="1">
      <c r="I1442" s="160"/>
    </row>
    <row r="1443" ht="13.5" customHeight="1">
      <c r="I1443" s="160"/>
    </row>
    <row r="1444" ht="13.5" customHeight="1">
      <c r="I1444" s="160"/>
    </row>
    <row r="1445" ht="13.5" customHeight="1">
      <c r="I1445" s="160"/>
    </row>
    <row r="1446" ht="13.5" customHeight="1">
      <c r="I1446" s="160"/>
    </row>
    <row r="1447" ht="13.5" customHeight="1">
      <c r="I1447" s="160"/>
    </row>
    <row r="1448" ht="13.5" customHeight="1">
      <c r="I1448" s="160"/>
    </row>
    <row r="1449" ht="13.5" customHeight="1">
      <c r="I1449" s="160"/>
    </row>
    <row r="1450" ht="13.5" customHeight="1">
      <c r="I1450" s="160"/>
    </row>
    <row r="1451" ht="13.5" customHeight="1">
      <c r="I1451" s="160"/>
    </row>
    <row r="1452" ht="13.5" customHeight="1">
      <c r="I1452" s="160"/>
    </row>
    <row r="1453" ht="13.5" customHeight="1">
      <c r="I1453" s="160"/>
    </row>
    <row r="1454" ht="13.5" customHeight="1">
      <c r="I1454" s="160"/>
    </row>
    <row r="1455" ht="13.5" customHeight="1">
      <c r="I1455" s="160"/>
    </row>
    <row r="1456" ht="13.5" customHeight="1">
      <c r="I1456" s="160"/>
    </row>
    <row r="1457" ht="13.5" customHeight="1">
      <c r="I1457" s="160"/>
    </row>
    <row r="1458" ht="13.5" customHeight="1">
      <c r="I1458" s="160"/>
    </row>
    <row r="1459" ht="13.5" customHeight="1">
      <c r="I1459" s="160"/>
    </row>
    <row r="1460" ht="13.5" customHeight="1">
      <c r="I1460" s="160"/>
    </row>
    <row r="1461" ht="13.5" customHeight="1">
      <c r="I1461" s="160"/>
    </row>
    <row r="1462" ht="13.5" customHeight="1">
      <c r="I1462" s="160"/>
    </row>
    <row r="1463" ht="13.5" customHeight="1">
      <c r="I1463" s="160"/>
    </row>
    <row r="1464" ht="13.5" customHeight="1">
      <c r="I1464" s="160"/>
    </row>
    <row r="1465" ht="13.5" customHeight="1">
      <c r="I1465" s="160"/>
    </row>
    <row r="1466" ht="13.5" customHeight="1">
      <c r="I1466" s="160"/>
    </row>
    <row r="1467" ht="13.5" customHeight="1">
      <c r="I1467" s="160"/>
    </row>
    <row r="1468" ht="13.5" customHeight="1">
      <c r="I1468" s="160"/>
    </row>
    <row r="1469" ht="13.5" customHeight="1">
      <c r="I1469" s="160"/>
    </row>
    <row r="1470" ht="13.5" customHeight="1">
      <c r="I1470" s="160"/>
    </row>
    <row r="1471" ht="13.5" customHeight="1">
      <c r="I1471" s="160"/>
    </row>
    <row r="1472" ht="13.5" customHeight="1">
      <c r="I1472" s="160"/>
    </row>
    <row r="1473" ht="13.5" customHeight="1">
      <c r="I1473" s="160"/>
    </row>
    <row r="1474" ht="13.5" customHeight="1">
      <c r="I1474" s="160"/>
    </row>
    <row r="1475" ht="13.5" customHeight="1">
      <c r="I1475" s="160"/>
    </row>
    <row r="1476" ht="13.5" customHeight="1">
      <c r="I1476" s="160"/>
    </row>
    <row r="1477" ht="13.5" customHeight="1">
      <c r="I1477" s="160"/>
    </row>
    <row r="1478" ht="13.5" customHeight="1">
      <c r="I1478" s="160"/>
    </row>
    <row r="1479" ht="13.5" customHeight="1">
      <c r="I1479" s="160"/>
    </row>
    <row r="1480" ht="13.5" customHeight="1">
      <c r="I1480" s="160"/>
    </row>
    <row r="1481" ht="13.5" customHeight="1">
      <c r="I1481" s="160"/>
    </row>
    <row r="1482" ht="13.5" customHeight="1">
      <c r="I1482" s="160"/>
    </row>
    <row r="1483" ht="13.5" customHeight="1">
      <c r="I1483" s="160"/>
    </row>
    <row r="1484" ht="13.5" customHeight="1">
      <c r="I1484" s="160"/>
    </row>
    <row r="1485" ht="13.5" customHeight="1">
      <c r="I1485" s="160"/>
    </row>
    <row r="1486" ht="13.5" customHeight="1">
      <c r="I1486" s="160"/>
    </row>
    <row r="1487" ht="13.5" customHeight="1">
      <c r="I1487" s="160"/>
    </row>
    <row r="1488" ht="13.5" customHeight="1">
      <c r="I1488" s="160"/>
    </row>
    <row r="1489" ht="13.5" customHeight="1">
      <c r="I1489" s="160"/>
    </row>
    <row r="1490" ht="13.5" customHeight="1">
      <c r="I1490" s="160"/>
    </row>
    <row r="1491" ht="13.5" customHeight="1">
      <c r="I1491" s="160"/>
    </row>
    <row r="1492" ht="13.5" customHeight="1">
      <c r="I1492" s="160"/>
    </row>
    <row r="1493" ht="13.5" customHeight="1">
      <c r="I1493" s="160"/>
    </row>
    <row r="1494" ht="13.5" customHeight="1">
      <c r="I1494" s="160"/>
    </row>
    <row r="1495" ht="13.5" customHeight="1">
      <c r="I1495" s="160"/>
    </row>
    <row r="1496" ht="13.5" customHeight="1">
      <c r="I1496" s="160"/>
    </row>
    <row r="1497" ht="13.5" customHeight="1">
      <c r="I1497" s="160"/>
    </row>
    <row r="1498" ht="13.5" customHeight="1">
      <c r="I1498" s="160"/>
    </row>
    <row r="1499" ht="13.5" customHeight="1">
      <c r="I1499" s="160"/>
    </row>
    <row r="1500" ht="13.5" customHeight="1">
      <c r="I1500" s="160"/>
    </row>
    <row r="1501" ht="13.5" customHeight="1">
      <c r="I1501" s="160"/>
    </row>
    <row r="1502" ht="13.5" customHeight="1">
      <c r="I1502" s="160"/>
    </row>
    <row r="1503" ht="13.5" customHeight="1">
      <c r="I1503" s="160"/>
    </row>
    <row r="1504" ht="13.5" customHeight="1">
      <c r="I1504" s="160"/>
    </row>
    <row r="1505" ht="13.5" customHeight="1">
      <c r="I1505" s="160"/>
    </row>
    <row r="1506" ht="13.5" customHeight="1">
      <c r="I1506" s="160"/>
    </row>
    <row r="1507" ht="13.5" customHeight="1">
      <c r="I1507" s="160"/>
    </row>
    <row r="1508" ht="13.5" customHeight="1">
      <c r="I1508" s="160"/>
    </row>
    <row r="1509" ht="13.5" customHeight="1">
      <c r="I1509" s="160"/>
    </row>
    <row r="1510" ht="13.5" customHeight="1">
      <c r="I1510" s="160"/>
    </row>
    <row r="1511" ht="13.5" customHeight="1">
      <c r="I1511" s="160"/>
    </row>
    <row r="1512" ht="13.5" customHeight="1">
      <c r="I1512" s="160"/>
    </row>
    <row r="1513" ht="13.5" customHeight="1">
      <c r="I1513" s="160"/>
    </row>
    <row r="1514" ht="13.5" customHeight="1">
      <c r="I1514" s="160"/>
    </row>
    <row r="1515" ht="13.5" customHeight="1">
      <c r="I1515" s="160"/>
    </row>
    <row r="1516" ht="13.5" customHeight="1">
      <c r="I1516" s="160"/>
    </row>
    <row r="1517" ht="13.5" customHeight="1">
      <c r="I1517" s="160"/>
    </row>
    <row r="1518" ht="13.5" customHeight="1">
      <c r="I1518" s="160"/>
    </row>
    <row r="1519" ht="13.5" customHeight="1">
      <c r="I1519" s="160"/>
    </row>
    <row r="1520" ht="13.5" customHeight="1">
      <c r="I1520" s="160"/>
    </row>
    <row r="1521" ht="13.5" customHeight="1">
      <c r="I1521" s="160"/>
    </row>
    <row r="1522" ht="13.5" customHeight="1">
      <c r="I1522" s="160"/>
    </row>
    <row r="1523" ht="13.5" customHeight="1">
      <c r="I1523" s="160"/>
    </row>
    <row r="1524" ht="13.5" customHeight="1">
      <c r="I1524" s="160"/>
    </row>
    <row r="1525" ht="13.5" customHeight="1">
      <c r="I1525" s="160"/>
    </row>
    <row r="1526" ht="13.5" customHeight="1">
      <c r="I1526" s="160"/>
    </row>
    <row r="1527" ht="13.5" customHeight="1">
      <c r="I1527" s="160"/>
    </row>
    <row r="1528" ht="13.5" customHeight="1">
      <c r="I1528" s="160"/>
    </row>
    <row r="1529" ht="13.5" customHeight="1">
      <c r="I1529" s="160"/>
    </row>
    <row r="1530" ht="13.5" customHeight="1">
      <c r="I1530" s="160"/>
    </row>
    <row r="1531" ht="13.5" customHeight="1">
      <c r="I1531" s="160"/>
    </row>
    <row r="1532" ht="13.5" customHeight="1">
      <c r="I1532" s="160"/>
    </row>
    <row r="1533" ht="13.5" customHeight="1">
      <c r="I1533" s="160"/>
    </row>
    <row r="1534" ht="13.5" customHeight="1">
      <c r="I1534" s="160"/>
    </row>
    <row r="1535" ht="13.5" customHeight="1">
      <c r="I1535" s="160"/>
    </row>
    <row r="1536" ht="13.5" customHeight="1">
      <c r="I1536" s="160"/>
    </row>
    <row r="1537" ht="13.5" customHeight="1">
      <c r="I1537" s="160"/>
    </row>
    <row r="1538" ht="13.5" customHeight="1">
      <c r="I1538" s="160"/>
    </row>
    <row r="1539" ht="13.5" customHeight="1">
      <c r="I1539" s="160"/>
    </row>
    <row r="1540" ht="13.5" customHeight="1">
      <c r="I1540" s="160"/>
    </row>
    <row r="1541" ht="13.5" customHeight="1">
      <c r="I1541" s="160"/>
    </row>
    <row r="1542" ht="13.5" customHeight="1">
      <c r="I1542" s="160"/>
    </row>
    <row r="1543" ht="13.5" customHeight="1">
      <c r="I1543" s="160"/>
    </row>
    <row r="1544" ht="13.5" customHeight="1">
      <c r="I1544" s="160"/>
    </row>
    <row r="1545" ht="13.5" customHeight="1">
      <c r="I1545" s="160"/>
    </row>
    <row r="1546" ht="13.5" customHeight="1">
      <c r="I1546" s="160"/>
    </row>
    <row r="1547" ht="13.5" customHeight="1">
      <c r="I1547" s="160"/>
    </row>
    <row r="1548" ht="13.5" customHeight="1">
      <c r="I1548" s="160"/>
    </row>
    <row r="1549" ht="13.5" customHeight="1">
      <c r="I1549" s="160"/>
    </row>
    <row r="1550" ht="13.5" customHeight="1">
      <c r="I1550" s="160"/>
    </row>
    <row r="1551" ht="13.5" customHeight="1">
      <c r="I1551" s="160"/>
    </row>
    <row r="1552" ht="13.5" customHeight="1">
      <c r="I1552" s="160"/>
    </row>
    <row r="1553" ht="13.5" customHeight="1">
      <c r="I1553" s="160"/>
    </row>
    <row r="1554" ht="13.5" customHeight="1">
      <c r="I1554" s="160"/>
    </row>
    <row r="1555" ht="13.5" customHeight="1">
      <c r="I1555" s="160"/>
    </row>
    <row r="1556" ht="13.5" customHeight="1">
      <c r="I1556" s="160"/>
    </row>
    <row r="1557" ht="13.5" customHeight="1">
      <c r="I1557" s="160"/>
    </row>
    <row r="1558" ht="13.5" customHeight="1">
      <c r="I1558" s="160"/>
    </row>
    <row r="1559" ht="13.5" customHeight="1">
      <c r="I1559" s="160"/>
    </row>
    <row r="1560" ht="13.5" customHeight="1">
      <c r="I1560" s="160"/>
    </row>
    <row r="1561" ht="13.5" customHeight="1">
      <c r="I1561" s="160"/>
    </row>
    <row r="1562" ht="13.5" customHeight="1">
      <c r="I1562" s="160"/>
    </row>
    <row r="1563" ht="13.5" customHeight="1">
      <c r="I1563" s="160"/>
    </row>
    <row r="1564" ht="13.5" customHeight="1">
      <c r="I1564" s="160"/>
    </row>
    <row r="1565" ht="13.5" customHeight="1">
      <c r="I1565" s="160"/>
    </row>
    <row r="1566" ht="13.5" customHeight="1">
      <c r="I1566" s="160"/>
    </row>
    <row r="1567" ht="13.5" customHeight="1">
      <c r="I1567" s="160"/>
    </row>
    <row r="1568" ht="13.5" customHeight="1">
      <c r="I1568" s="160"/>
    </row>
    <row r="1569" ht="13.5" customHeight="1">
      <c r="I1569" s="160"/>
    </row>
    <row r="1570" ht="13.5" customHeight="1">
      <c r="I1570" s="160"/>
    </row>
    <row r="1571" ht="13.5" customHeight="1">
      <c r="I1571" s="160"/>
    </row>
    <row r="1572" ht="13.5" customHeight="1">
      <c r="I1572" s="160"/>
    </row>
    <row r="1573" ht="13.5" customHeight="1">
      <c r="I1573" s="160"/>
    </row>
    <row r="1574" ht="13.5" customHeight="1">
      <c r="I1574" s="160"/>
    </row>
    <row r="1575" ht="13.5" customHeight="1">
      <c r="I1575" s="160"/>
    </row>
    <row r="1576" ht="13.5" customHeight="1">
      <c r="I1576" s="160"/>
    </row>
    <row r="1577" ht="13.5" customHeight="1">
      <c r="I1577" s="160"/>
    </row>
    <row r="1578" ht="13.5" customHeight="1">
      <c r="I1578" s="160"/>
    </row>
    <row r="1579" ht="13.5" customHeight="1">
      <c r="I1579" s="160"/>
    </row>
    <row r="1580" ht="13.5" customHeight="1">
      <c r="I1580" s="160"/>
    </row>
    <row r="1581" ht="13.5" customHeight="1">
      <c r="I1581" s="160"/>
    </row>
    <row r="1582" ht="13.5" customHeight="1">
      <c r="I1582" s="160"/>
    </row>
    <row r="1583" ht="13.5" customHeight="1">
      <c r="I1583" s="160"/>
    </row>
    <row r="1584" ht="13.5" customHeight="1">
      <c r="I1584" s="160"/>
    </row>
    <row r="1585" ht="13.5" customHeight="1">
      <c r="I1585" s="160"/>
    </row>
    <row r="1586" ht="13.5" customHeight="1">
      <c r="I1586" s="160"/>
    </row>
    <row r="1587" ht="13.5" customHeight="1">
      <c r="I1587" s="160"/>
    </row>
    <row r="1588" ht="13.5" customHeight="1">
      <c r="I1588" s="160"/>
    </row>
    <row r="1589" ht="13.5" customHeight="1">
      <c r="I1589" s="160"/>
    </row>
    <row r="1590" ht="13.5" customHeight="1">
      <c r="I1590" s="160"/>
    </row>
    <row r="1591" ht="13.5" customHeight="1">
      <c r="I1591" s="160"/>
    </row>
    <row r="1592" ht="13.5" customHeight="1">
      <c r="I1592" s="160"/>
    </row>
    <row r="1593" ht="13.5" customHeight="1">
      <c r="I1593" s="160"/>
    </row>
    <row r="1594" ht="13.5" customHeight="1">
      <c r="I1594" s="160"/>
    </row>
    <row r="1595" ht="13.5" customHeight="1">
      <c r="I1595" s="160"/>
    </row>
    <row r="1596" ht="13.5" customHeight="1">
      <c r="I1596" s="160"/>
    </row>
    <row r="1597" ht="13.5" customHeight="1">
      <c r="I1597" s="160"/>
    </row>
    <row r="1598" ht="13.5" customHeight="1">
      <c r="I1598" s="160"/>
    </row>
    <row r="1599" ht="13.5" customHeight="1">
      <c r="I1599" s="160"/>
    </row>
    <row r="1600" ht="13.5" customHeight="1">
      <c r="I1600" s="160"/>
    </row>
    <row r="1601" ht="13.5" customHeight="1">
      <c r="I1601" s="160"/>
    </row>
    <row r="1602" ht="13.5" customHeight="1">
      <c r="I1602" s="160"/>
    </row>
    <row r="1603" ht="13.5" customHeight="1">
      <c r="I1603" s="160"/>
    </row>
    <row r="1604" ht="13.5" customHeight="1">
      <c r="I1604" s="160"/>
    </row>
    <row r="1605" ht="13.5" customHeight="1">
      <c r="I1605" s="160"/>
    </row>
    <row r="1606" ht="13.5" customHeight="1">
      <c r="I1606" s="160"/>
    </row>
    <row r="1607" ht="13.5" customHeight="1">
      <c r="I1607" s="160"/>
    </row>
    <row r="1608" ht="13.5" customHeight="1">
      <c r="I1608" s="160"/>
    </row>
    <row r="1609" ht="13.5" customHeight="1">
      <c r="I1609" s="160"/>
    </row>
    <row r="1610" ht="13.5" customHeight="1">
      <c r="I1610" s="160"/>
    </row>
    <row r="1611" ht="13.5" customHeight="1">
      <c r="I1611" s="160"/>
    </row>
    <row r="1612" ht="13.5" customHeight="1">
      <c r="I1612" s="160"/>
    </row>
    <row r="1613" ht="13.5" customHeight="1">
      <c r="I1613" s="160"/>
    </row>
    <row r="1614" ht="13.5" customHeight="1">
      <c r="I1614" s="160"/>
    </row>
    <row r="1615" ht="13.5" customHeight="1">
      <c r="I1615" s="160"/>
    </row>
    <row r="1616" ht="13.5" customHeight="1">
      <c r="I1616" s="160"/>
    </row>
    <row r="1617" ht="13.5" customHeight="1">
      <c r="I1617" s="160"/>
    </row>
    <row r="1618" ht="13.5" customHeight="1">
      <c r="I1618" s="160"/>
    </row>
    <row r="1619" ht="13.5" customHeight="1">
      <c r="I1619" s="160"/>
    </row>
    <row r="1620" ht="13.5" customHeight="1">
      <c r="I1620" s="160"/>
    </row>
    <row r="1621" ht="13.5" customHeight="1">
      <c r="I1621" s="160"/>
    </row>
    <row r="1622" ht="13.5" customHeight="1">
      <c r="I1622" s="160"/>
    </row>
    <row r="1623" ht="13.5" customHeight="1">
      <c r="I1623" s="9"/>
    </row>
    <row r="1624" ht="13.5" customHeight="1">
      <c r="I1624" s="9"/>
    </row>
    <row r="1625" ht="13.5" customHeight="1">
      <c r="I1625" s="9"/>
    </row>
    <row r="1626" ht="13.5" customHeight="1">
      <c r="I1626" s="9"/>
    </row>
    <row r="1627" ht="13.5" customHeight="1">
      <c r="I1627" s="9"/>
    </row>
    <row r="1628" ht="13.5" customHeight="1">
      <c r="I1628" s="9"/>
    </row>
    <row r="1629" ht="13.5" customHeight="1">
      <c r="I1629" s="9"/>
    </row>
    <row r="1630" ht="13.5" customHeight="1">
      <c r="I1630" s="9"/>
    </row>
    <row r="1631" ht="13.5" customHeight="1">
      <c r="I1631" s="9"/>
    </row>
    <row r="1632" ht="13.5" customHeight="1">
      <c r="I1632" s="9"/>
    </row>
    <row r="1633" ht="13.5" customHeight="1">
      <c r="I1633" s="9"/>
    </row>
    <row r="1634" ht="13.5" customHeight="1">
      <c r="I1634" s="9"/>
    </row>
    <row r="1635" ht="13.5" customHeight="1">
      <c r="I1635" s="9"/>
    </row>
    <row r="1636" ht="13.5" customHeight="1">
      <c r="I1636" s="9"/>
    </row>
    <row r="1637" ht="13.5" customHeight="1">
      <c r="I1637" s="9"/>
    </row>
    <row r="1638" ht="13.5" customHeight="1">
      <c r="I1638" s="9"/>
    </row>
    <row r="1639" ht="13.5" customHeight="1">
      <c r="I1639" s="9"/>
    </row>
    <row r="1640" ht="13.5" customHeight="1">
      <c r="I1640" s="9"/>
    </row>
    <row r="1641" ht="13.5" customHeight="1">
      <c r="I1641" s="9"/>
    </row>
    <row r="1642" ht="13.5" customHeight="1">
      <c r="I1642" s="9"/>
    </row>
    <row r="1643" ht="13.5" customHeight="1">
      <c r="I1643" s="9"/>
    </row>
    <row r="1644" ht="13.5" customHeight="1">
      <c r="I1644" s="9"/>
    </row>
    <row r="1645" ht="13.5" customHeight="1">
      <c r="I1645" s="9"/>
    </row>
    <row r="1646" ht="13.5" customHeight="1">
      <c r="I1646" s="9"/>
    </row>
    <row r="1647" ht="13.5" customHeight="1">
      <c r="I1647" s="9"/>
    </row>
    <row r="1648" ht="13.5" customHeight="1">
      <c r="I1648" s="9"/>
    </row>
    <row r="1649" ht="13.5" customHeight="1">
      <c r="I1649" s="9"/>
    </row>
    <row r="1650" ht="13.5" customHeight="1">
      <c r="I1650" s="9"/>
    </row>
    <row r="1651" ht="13.5" customHeight="1">
      <c r="I1651" s="9"/>
    </row>
    <row r="1652" ht="13.5" customHeight="1">
      <c r="I1652" s="9"/>
    </row>
    <row r="1653" ht="13.5" customHeight="1">
      <c r="I1653" s="9"/>
    </row>
    <row r="1654" ht="13.5" customHeight="1">
      <c r="I1654" s="9"/>
    </row>
    <row r="1655" ht="13.5" customHeight="1">
      <c r="I1655" s="9"/>
    </row>
    <row r="1656" ht="13.5" customHeight="1">
      <c r="I1656" s="9"/>
    </row>
    <row r="1657" ht="13.5" customHeight="1">
      <c r="I1657" s="9"/>
    </row>
    <row r="1658" ht="13.5" customHeight="1">
      <c r="I1658" s="9"/>
    </row>
    <row r="1659" ht="13.5" customHeight="1">
      <c r="I1659" s="9"/>
    </row>
    <row r="1660" ht="13.5" customHeight="1">
      <c r="I1660" s="9"/>
    </row>
    <row r="1661" ht="13.5" customHeight="1">
      <c r="I1661" s="9"/>
    </row>
    <row r="1662" ht="13.5" customHeight="1">
      <c r="I1662" s="9"/>
    </row>
    <row r="1663" ht="13.5" customHeight="1">
      <c r="I1663" s="9"/>
    </row>
    <row r="1664" ht="13.5" customHeight="1">
      <c r="I1664" s="9"/>
    </row>
    <row r="1665" ht="13.5" customHeight="1">
      <c r="I1665" s="9"/>
    </row>
    <row r="1666" ht="13.5" customHeight="1">
      <c r="I1666" s="9"/>
    </row>
    <row r="1667" ht="13.5" customHeight="1">
      <c r="I1667" s="9"/>
    </row>
    <row r="1668" ht="13.5" customHeight="1">
      <c r="I1668" s="9"/>
    </row>
    <row r="1669" ht="13.5" customHeight="1">
      <c r="I1669" s="9"/>
    </row>
    <row r="1670" ht="13.5" customHeight="1">
      <c r="I1670" s="9"/>
    </row>
    <row r="1671" ht="13.5" customHeight="1">
      <c r="I1671" s="9"/>
    </row>
    <row r="1672" ht="13.5" customHeight="1">
      <c r="I1672" s="9"/>
    </row>
    <row r="1673" ht="13.5" customHeight="1">
      <c r="I1673" s="9"/>
    </row>
    <row r="1674" ht="13.5" customHeight="1">
      <c r="I1674" s="9"/>
    </row>
    <row r="1675" ht="13.5" customHeight="1">
      <c r="I1675" s="9"/>
    </row>
    <row r="1676" ht="13.5" customHeight="1">
      <c r="I1676" s="9"/>
    </row>
    <row r="1677" ht="13.5" customHeight="1">
      <c r="I1677" s="9"/>
    </row>
    <row r="1678" ht="13.5" customHeight="1">
      <c r="I1678" s="9"/>
    </row>
    <row r="1679" ht="13.5" customHeight="1">
      <c r="I1679" s="9"/>
    </row>
    <row r="1680" ht="13.5" customHeight="1">
      <c r="I1680" s="9"/>
    </row>
    <row r="1681" ht="13.5" customHeight="1">
      <c r="I1681" s="9"/>
    </row>
    <row r="1682" ht="13.5" customHeight="1">
      <c r="I1682" s="9"/>
    </row>
    <row r="1683" ht="13.5" customHeight="1">
      <c r="I1683" s="9"/>
    </row>
    <row r="1684" ht="13.5" customHeight="1">
      <c r="I1684" s="9"/>
    </row>
    <row r="1685" ht="13.5" customHeight="1">
      <c r="I1685" s="9"/>
    </row>
    <row r="1686" ht="13.5" customHeight="1">
      <c r="I1686" s="9"/>
    </row>
    <row r="1687" ht="13.5" customHeight="1">
      <c r="I1687" s="9"/>
    </row>
    <row r="1688" ht="13.5" customHeight="1">
      <c r="I1688" s="9"/>
    </row>
    <row r="1689" ht="13.5" customHeight="1">
      <c r="I1689" s="9"/>
    </row>
    <row r="1690" ht="13.5" customHeight="1">
      <c r="I1690" s="9"/>
    </row>
    <row r="1691" ht="13.5" customHeight="1">
      <c r="I1691" s="9"/>
    </row>
    <row r="1692" ht="13.5" customHeight="1">
      <c r="I1692" s="9"/>
    </row>
    <row r="1693" ht="13.5" customHeight="1">
      <c r="I1693" s="9"/>
    </row>
    <row r="1694" ht="13.5" customHeight="1">
      <c r="I1694" s="9"/>
    </row>
    <row r="1695" ht="13.5" customHeight="1">
      <c r="I1695" s="9"/>
    </row>
    <row r="1696" ht="13.5" customHeight="1">
      <c r="I1696" s="9"/>
    </row>
    <row r="1697" ht="13.5" customHeight="1">
      <c r="I1697" s="9"/>
    </row>
    <row r="1698" ht="13.5" customHeight="1">
      <c r="I1698" s="9"/>
    </row>
    <row r="1699" ht="13.5" customHeight="1">
      <c r="I1699" s="9"/>
    </row>
    <row r="1700" ht="13.5" customHeight="1">
      <c r="I1700" s="9"/>
    </row>
    <row r="1701" ht="13.5" customHeight="1">
      <c r="I1701" s="9"/>
    </row>
    <row r="1702" ht="13.5" customHeight="1">
      <c r="I1702" s="9"/>
    </row>
    <row r="1703" ht="13.5" customHeight="1">
      <c r="I1703" s="9"/>
    </row>
    <row r="1704" ht="13.5" customHeight="1">
      <c r="I1704" s="9"/>
    </row>
    <row r="1705" ht="13.5" customHeight="1">
      <c r="I1705" s="9"/>
    </row>
    <row r="1706" ht="13.5" customHeight="1">
      <c r="I1706" s="9"/>
    </row>
    <row r="1707" ht="13.5" customHeight="1">
      <c r="I1707" s="9"/>
    </row>
    <row r="1708" ht="13.5" customHeight="1">
      <c r="I1708" s="9"/>
    </row>
    <row r="1709" ht="13.5" customHeight="1">
      <c r="I1709" s="9"/>
    </row>
    <row r="1710" ht="13.5" customHeight="1">
      <c r="I1710" s="9"/>
    </row>
    <row r="1711" ht="13.5" customHeight="1">
      <c r="I1711" s="9"/>
    </row>
    <row r="1712" ht="13.5" customHeight="1">
      <c r="I1712" s="9"/>
    </row>
    <row r="1713" ht="13.5" customHeight="1">
      <c r="I1713" s="9"/>
    </row>
    <row r="1714" ht="13.5" customHeight="1">
      <c r="I1714" s="9"/>
    </row>
    <row r="1715" ht="13.5" customHeight="1">
      <c r="I1715" s="9"/>
    </row>
    <row r="1716" ht="13.5" customHeight="1">
      <c r="I1716" s="9"/>
    </row>
    <row r="1717" ht="13.5" customHeight="1">
      <c r="I1717" s="9"/>
    </row>
    <row r="1718" ht="13.5" customHeight="1">
      <c r="I1718" s="9"/>
    </row>
    <row r="1719" ht="13.5" customHeight="1">
      <c r="I1719" s="9"/>
    </row>
    <row r="1720" ht="13.5" customHeight="1">
      <c r="I1720" s="9"/>
    </row>
    <row r="1721" ht="13.5" customHeight="1">
      <c r="I1721" s="9"/>
    </row>
    <row r="1722" ht="13.5" customHeight="1">
      <c r="I1722" s="9"/>
    </row>
    <row r="1723" ht="13.5" customHeight="1">
      <c r="I1723" s="9"/>
    </row>
    <row r="1724" ht="13.5" customHeight="1">
      <c r="I1724" s="9"/>
    </row>
    <row r="1725" ht="13.5" customHeight="1">
      <c r="I1725" s="9"/>
    </row>
    <row r="1726" ht="13.5" customHeight="1">
      <c r="I1726" s="9"/>
    </row>
    <row r="1727" ht="13.5" customHeight="1">
      <c r="I1727" s="9"/>
    </row>
    <row r="1728" ht="13.5" customHeight="1">
      <c r="I1728" s="9"/>
    </row>
    <row r="1729" ht="13.5" customHeight="1">
      <c r="I1729" s="9"/>
    </row>
    <row r="1730" ht="13.5" customHeight="1">
      <c r="I1730" s="9"/>
    </row>
    <row r="1731" ht="13.5" customHeight="1">
      <c r="I1731" s="9"/>
    </row>
    <row r="1732" ht="13.5" customHeight="1">
      <c r="I1732" s="9"/>
    </row>
    <row r="1733" ht="13.5" customHeight="1">
      <c r="I1733" s="9"/>
    </row>
    <row r="1734" ht="13.5" customHeight="1">
      <c r="I1734" s="9"/>
    </row>
    <row r="1735" ht="13.5" customHeight="1">
      <c r="I1735" s="9"/>
    </row>
    <row r="1736" ht="13.5" customHeight="1">
      <c r="I1736" s="9"/>
    </row>
    <row r="1737" ht="13.5" customHeight="1">
      <c r="I1737" s="9"/>
    </row>
    <row r="1738" ht="13.5" customHeight="1">
      <c r="I1738" s="9"/>
    </row>
    <row r="1739" ht="13.5" customHeight="1">
      <c r="I1739" s="9"/>
    </row>
    <row r="1740" ht="13.5" customHeight="1">
      <c r="I1740" s="9"/>
    </row>
    <row r="1741" ht="13.5" customHeight="1">
      <c r="I1741" s="9"/>
    </row>
    <row r="1742" ht="13.5" customHeight="1">
      <c r="I1742" s="9"/>
    </row>
    <row r="1743" ht="13.5" customHeight="1">
      <c r="I1743" s="9"/>
    </row>
    <row r="1744" ht="13.5" customHeight="1">
      <c r="I1744" s="9"/>
    </row>
    <row r="1745" ht="13.5" customHeight="1">
      <c r="I1745" s="9"/>
    </row>
    <row r="1746" ht="13.5" customHeight="1">
      <c r="I1746" s="9"/>
    </row>
    <row r="1747" ht="13.5" customHeight="1">
      <c r="I1747" s="9"/>
    </row>
    <row r="1748" ht="13.5" customHeight="1">
      <c r="I1748" s="9"/>
    </row>
    <row r="1749" ht="13.5" customHeight="1">
      <c r="I1749" s="9"/>
    </row>
    <row r="1750" ht="13.5" customHeight="1">
      <c r="I1750" s="9"/>
    </row>
    <row r="1751" ht="13.5" customHeight="1">
      <c r="I1751" s="9"/>
    </row>
    <row r="1752" ht="13.5" customHeight="1">
      <c r="I1752" s="9"/>
    </row>
    <row r="1753" ht="13.5" customHeight="1">
      <c r="I1753" s="9"/>
    </row>
    <row r="1754" ht="13.5" customHeight="1">
      <c r="I1754" s="9"/>
    </row>
    <row r="1755" ht="13.5" customHeight="1">
      <c r="I1755" s="9"/>
    </row>
    <row r="1756" ht="13.5" customHeight="1">
      <c r="I1756" s="9"/>
    </row>
    <row r="1757" ht="13.5" customHeight="1">
      <c r="I1757" s="9"/>
    </row>
    <row r="1758" ht="13.5" customHeight="1">
      <c r="I1758" s="9"/>
    </row>
    <row r="1759" ht="13.5" customHeight="1">
      <c r="I1759" s="9"/>
    </row>
    <row r="1760" ht="13.5" customHeight="1">
      <c r="I1760" s="9"/>
    </row>
    <row r="1761" ht="13.5" customHeight="1">
      <c r="I1761" s="9"/>
    </row>
    <row r="1762" ht="13.5" customHeight="1">
      <c r="I1762" s="9"/>
    </row>
    <row r="1763" ht="13.5" customHeight="1">
      <c r="I1763" s="9"/>
    </row>
    <row r="1764" ht="13.5" customHeight="1">
      <c r="I1764" s="9"/>
    </row>
    <row r="1765" ht="13.5" customHeight="1">
      <c r="I1765" s="9"/>
    </row>
    <row r="1766" ht="13.5" customHeight="1">
      <c r="I1766" s="9"/>
    </row>
    <row r="1767" ht="13.5" customHeight="1">
      <c r="I1767" s="9"/>
    </row>
    <row r="1768" ht="13.5" customHeight="1">
      <c r="I1768" s="9"/>
    </row>
    <row r="1769" ht="13.5" customHeight="1">
      <c r="I1769" s="9"/>
    </row>
    <row r="1770" ht="13.5" customHeight="1">
      <c r="I1770" s="9"/>
    </row>
    <row r="1771" ht="13.5" customHeight="1">
      <c r="I1771" s="9"/>
    </row>
    <row r="1772" ht="13.5" customHeight="1">
      <c r="I1772" s="9"/>
    </row>
    <row r="1773" ht="13.5" customHeight="1">
      <c r="I1773" s="9"/>
    </row>
    <row r="1774" ht="13.5" customHeight="1">
      <c r="I1774" s="9"/>
    </row>
    <row r="1775" ht="13.5" customHeight="1">
      <c r="I1775" s="9"/>
    </row>
    <row r="1776" ht="13.5" customHeight="1">
      <c r="I1776" s="9"/>
    </row>
    <row r="1777" ht="13.5" customHeight="1">
      <c r="I1777" s="9"/>
    </row>
    <row r="1778" ht="13.5" customHeight="1">
      <c r="I1778" s="9"/>
    </row>
    <row r="1779" ht="13.5" customHeight="1">
      <c r="I1779" s="9"/>
    </row>
    <row r="1780" ht="13.5" customHeight="1">
      <c r="I1780" s="9"/>
    </row>
    <row r="1781" ht="13.5" customHeight="1">
      <c r="I1781" s="9"/>
    </row>
    <row r="1782" ht="13.5" customHeight="1">
      <c r="I1782" s="9"/>
    </row>
    <row r="1783" ht="13.5" customHeight="1">
      <c r="I1783" s="9"/>
    </row>
    <row r="1784" ht="13.5" customHeight="1">
      <c r="I1784" s="9"/>
    </row>
    <row r="1785" ht="13.5" customHeight="1">
      <c r="I1785" s="9"/>
    </row>
    <row r="1786" ht="13.5" customHeight="1">
      <c r="I1786" s="9"/>
    </row>
    <row r="1787" ht="13.5" customHeight="1">
      <c r="I1787" s="9"/>
    </row>
    <row r="1788" ht="13.5" customHeight="1">
      <c r="I1788" s="9"/>
    </row>
    <row r="1789" ht="13.5" customHeight="1">
      <c r="I1789" s="9"/>
    </row>
    <row r="1790" ht="13.5" customHeight="1">
      <c r="I1790" s="9"/>
    </row>
    <row r="1791" ht="13.5" customHeight="1">
      <c r="I1791" s="9"/>
    </row>
    <row r="1792" ht="13.5" customHeight="1">
      <c r="I1792" s="9"/>
    </row>
    <row r="1793" ht="13.5" customHeight="1">
      <c r="I1793" s="9"/>
    </row>
    <row r="1794" ht="13.5" customHeight="1">
      <c r="I1794" s="9"/>
    </row>
    <row r="1795" ht="13.5" customHeight="1">
      <c r="I1795" s="9"/>
    </row>
    <row r="1796" ht="13.5" customHeight="1">
      <c r="I1796" s="9"/>
    </row>
    <row r="1797" ht="13.5" customHeight="1">
      <c r="I1797" s="9"/>
    </row>
    <row r="1798" ht="13.5" customHeight="1">
      <c r="I1798" s="9"/>
    </row>
    <row r="1799" ht="13.5" customHeight="1">
      <c r="I1799" s="9"/>
    </row>
    <row r="1800" ht="13.5" customHeight="1">
      <c r="I1800" s="9"/>
    </row>
    <row r="1801" ht="13.5" customHeight="1">
      <c r="I1801" s="9"/>
    </row>
    <row r="1802" ht="13.5" customHeight="1">
      <c r="I1802" s="9"/>
    </row>
    <row r="1803" ht="13.5" customHeight="1">
      <c r="I1803" s="9"/>
    </row>
    <row r="1804" ht="13.5" customHeight="1">
      <c r="I1804" s="9"/>
    </row>
    <row r="1805" ht="13.5" customHeight="1">
      <c r="I1805" s="9"/>
    </row>
    <row r="1806" ht="13.5" customHeight="1">
      <c r="I1806" s="9"/>
    </row>
    <row r="1807" ht="13.5" customHeight="1">
      <c r="I1807" s="9"/>
    </row>
    <row r="1808" ht="13.5" customHeight="1">
      <c r="I1808" s="9"/>
    </row>
    <row r="1809" ht="13.5" customHeight="1">
      <c r="I1809" s="9"/>
    </row>
    <row r="1810" ht="13.5" customHeight="1">
      <c r="I1810" s="9"/>
    </row>
    <row r="1811" ht="13.5" customHeight="1">
      <c r="I1811" s="9"/>
    </row>
    <row r="1812" ht="13.5" customHeight="1">
      <c r="I1812" s="9"/>
    </row>
    <row r="1813" ht="13.5" customHeight="1">
      <c r="I1813" s="9"/>
    </row>
    <row r="1814" ht="13.5" customHeight="1">
      <c r="I1814" s="9"/>
    </row>
    <row r="1815" ht="13.5" customHeight="1">
      <c r="I1815" s="9"/>
    </row>
    <row r="1816" ht="13.5" customHeight="1">
      <c r="I1816" s="9"/>
    </row>
    <row r="1817" ht="13.5" customHeight="1">
      <c r="I1817" s="9"/>
    </row>
    <row r="1818" ht="13.5" customHeight="1">
      <c r="I1818" s="9"/>
    </row>
    <row r="1819" ht="13.5" customHeight="1">
      <c r="I1819" s="9"/>
    </row>
    <row r="1820" ht="13.5" customHeight="1">
      <c r="I1820" s="9"/>
    </row>
    <row r="1821" ht="13.5" customHeight="1">
      <c r="I1821" s="9"/>
    </row>
    <row r="1822" ht="13.5" customHeight="1">
      <c r="I1822" s="9"/>
    </row>
    <row r="1823" ht="13.5" customHeight="1">
      <c r="I1823" s="9"/>
    </row>
    <row r="1824" ht="13.5" customHeight="1">
      <c r="I1824" s="9"/>
    </row>
    <row r="1825" ht="13.5" customHeight="1">
      <c r="I1825" s="9"/>
    </row>
    <row r="1826" ht="13.5" customHeight="1">
      <c r="I1826" s="9"/>
    </row>
    <row r="1827" ht="13.5" customHeight="1">
      <c r="I1827" s="9"/>
    </row>
    <row r="1828" ht="13.5" customHeight="1">
      <c r="I1828" s="9"/>
    </row>
    <row r="1829" ht="13.5" customHeight="1">
      <c r="I1829" s="9"/>
    </row>
    <row r="1830" ht="13.5" customHeight="1">
      <c r="I1830" s="9"/>
    </row>
    <row r="1831" ht="13.5" customHeight="1">
      <c r="I1831" s="9"/>
    </row>
    <row r="1832" ht="13.5" customHeight="1">
      <c r="I1832" s="9"/>
    </row>
    <row r="1833" ht="13.5" customHeight="1">
      <c r="I1833" s="9"/>
    </row>
    <row r="1834" ht="13.5" customHeight="1">
      <c r="I1834" s="9"/>
    </row>
    <row r="1835" ht="13.5" customHeight="1">
      <c r="I1835" s="9"/>
    </row>
    <row r="1836" ht="13.5" customHeight="1">
      <c r="I1836" s="9"/>
    </row>
    <row r="1837" ht="13.5" customHeight="1">
      <c r="I1837" s="9"/>
    </row>
    <row r="1838" ht="13.5" customHeight="1">
      <c r="I1838" s="9"/>
    </row>
    <row r="1839" ht="13.5" customHeight="1">
      <c r="I1839" s="9"/>
    </row>
    <row r="1840" ht="13.5" customHeight="1">
      <c r="I1840" s="9"/>
    </row>
    <row r="1841" ht="13.5" customHeight="1">
      <c r="I1841" s="9"/>
    </row>
    <row r="1842" ht="13.5" customHeight="1">
      <c r="I1842" s="9"/>
    </row>
    <row r="1843" ht="13.5" customHeight="1">
      <c r="I1843" s="9"/>
    </row>
    <row r="1844" ht="13.5" customHeight="1">
      <c r="I1844" s="9"/>
    </row>
    <row r="1845" ht="13.5" customHeight="1">
      <c r="I1845" s="9"/>
    </row>
    <row r="1846" ht="13.5" customHeight="1">
      <c r="I1846" s="9"/>
    </row>
    <row r="1847" ht="13.5" customHeight="1">
      <c r="I1847" s="9"/>
    </row>
    <row r="1848" ht="13.5" customHeight="1">
      <c r="I1848" s="9"/>
    </row>
    <row r="1849" ht="13.5" customHeight="1">
      <c r="I1849" s="9"/>
    </row>
    <row r="1850" ht="13.5" customHeight="1">
      <c r="I1850" s="9"/>
    </row>
    <row r="1851" ht="13.5" customHeight="1">
      <c r="I1851" s="9"/>
    </row>
    <row r="1852" ht="13.5" customHeight="1">
      <c r="I1852" s="9"/>
    </row>
    <row r="1853" ht="13.5" customHeight="1">
      <c r="I1853" s="9"/>
    </row>
    <row r="1854" ht="13.5" customHeight="1">
      <c r="I1854" s="9"/>
    </row>
    <row r="1855" ht="13.5" customHeight="1">
      <c r="I1855" s="9"/>
    </row>
    <row r="1856" ht="13.5" customHeight="1">
      <c r="I1856" s="9"/>
    </row>
    <row r="1857" ht="13.5" customHeight="1">
      <c r="I1857" s="9"/>
    </row>
    <row r="1858" ht="13.5" customHeight="1">
      <c r="I1858" s="9"/>
    </row>
    <row r="1859" ht="13.5" customHeight="1">
      <c r="I1859" s="9"/>
    </row>
    <row r="1860" ht="13.5" customHeight="1">
      <c r="I1860" s="9"/>
    </row>
    <row r="1861" ht="13.5" customHeight="1">
      <c r="I1861" s="9"/>
    </row>
    <row r="1862" ht="13.5" customHeight="1">
      <c r="I1862" s="9"/>
    </row>
    <row r="1863" ht="13.5" customHeight="1">
      <c r="I1863" s="9"/>
    </row>
    <row r="1864" ht="13.5" customHeight="1">
      <c r="I1864" s="9"/>
    </row>
    <row r="1865" ht="13.5" customHeight="1">
      <c r="I1865" s="9"/>
    </row>
    <row r="1866" ht="13.5" customHeight="1">
      <c r="I1866" s="9"/>
    </row>
    <row r="1867" ht="13.5" customHeight="1">
      <c r="I1867" s="9"/>
    </row>
    <row r="1868" ht="13.5" customHeight="1">
      <c r="I1868" s="9"/>
    </row>
    <row r="1869" ht="13.5" customHeight="1">
      <c r="I1869" s="9"/>
    </row>
    <row r="1870" ht="13.5" customHeight="1">
      <c r="I1870" s="9"/>
    </row>
    <row r="1871" ht="13.5" customHeight="1">
      <c r="I1871" s="9"/>
    </row>
    <row r="1872" ht="13.5" customHeight="1">
      <c r="I1872" s="9"/>
    </row>
    <row r="1873" ht="13.5" customHeight="1">
      <c r="I1873" s="9"/>
    </row>
    <row r="1874" ht="13.5" customHeight="1">
      <c r="I1874" s="9"/>
    </row>
    <row r="1875" ht="13.5" customHeight="1">
      <c r="I1875" s="9"/>
    </row>
    <row r="1876" ht="13.5" customHeight="1">
      <c r="I1876" s="9"/>
    </row>
    <row r="1877" ht="13.5" customHeight="1">
      <c r="I1877" s="9"/>
    </row>
    <row r="1878" ht="13.5" customHeight="1">
      <c r="I1878" s="9"/>
    </row>
    <row r="1879" ht="13.5" customHeight="1">
      <c r="I1879" s="9"/>
    </row>
    <row r="1880" ht="13.5" customHeight="1">
      <c r="I1880" s="9"/>
    </row>
    <row r="1881" ht="13.5" customHeight="1">
      <c r="I1881" s="9"/>
    </row>
    <row r="1882" ht="13.5" customHeight="1">
      <c r="I1882" s="9"/>
    </row>
    <row r="1883" ht="13.5" customHeight="1">
      <c r="I1883" s="9"/>
    </row>
    <row r="1884" ht="13.5" customHeight="1">
      <c r="I1884" s="9"/>
    </row>
    <row r="1885" ht="13.5" customHeight="1">
      <c r="I1885" s="9"/>
    </row>
    <row r="1886" ht="13.5" customHeight="1">
      <c r="I1886" s="9"/>
    </row>
    <row r="1887" ht="13.5" customHeight="1">
      <c r="I1887" s="9"/>
    </row>
    <row r="1888" ht="13.5" customHeight="1">
      <c r="I1888" s="9"/>
    </row>
    <row r="1889" ht="13.5" customHeight="1">
      <c r="I1889" s="9"/>
    </row>
    <row r="1890" ht="13.5" customHeight="1">
      <c r="I1890" s="9"/>
    </row>
    <row r="1891" ht="13.5" customHeight="1">
      <c r="I1891" s="9"/>
    </row>
    <row r="1892" ht="13.5" customHeight="1">
      <c r="I1892" s="9"/>
    </row>
    <row r="1893" ht="13.5" customHeight="1">
      <c r="I1893" s="9"/>
    </row>
    <row r="1894" ht="13.5" customHeight="1">
      <c r="I1894" s="9"/>
    </row>
    <row r="1895" ht="13.5" customHeight="1">
      <c r="I1895" s="9"/>
    </row>
    <row r="1896" ht="13.5" customHeight="1">
      <c r="I1896" s="9"/>
    </row>
    <row r="1897" ht="13.5" customHeight="1">
      <c r="I1897" s="9"/>
    </row>
    <row r="1898" ht="13.5" customHeight="1">
      <c r="I1898" s="9"/>
    </row>
    <row r="1899" ht="13.5" customHeight="1">
      <c r="I1899" s="9"/>
    </row>
    <row r="1900" ht="13.5" customHeight="1">
      <c r="I1900" s="9"/>
    </row>
    <row r="1901" ht="13.5" customHeight="1">
      <c r="I1901" s="9"/>
    </row>
    <row r="1902" ht="13.5" customHeight="1">
      <c r="I1902" s="9"/>
    </row>
    <row r="1903" ht="13.5" customHeight="1">
      <c r="I1903" s="9"/>
    </row>
    <row r="1904" ht="13.5" customHeight="1">
      <c r="I1904" s="9"/>
    </row>
    <row r="1905" ht="13.5" customHeight="1">
      <c r="I1905" s="9"/>
    </row>
    <row r="1906" ht="13.5" customHeight="1">
      <c r="I1906" s="9"/>
    </row>
    <row r="1907" ht="13.5" customHeight="1">
      <c r="I1907" s="9"/>
    </row>
    <row r="1908" ht="13.5" customHeight="1">
      <c r="I1908" s="9"/>
    </row>
    <row r="1909" ht="13.5" customHeight="1">
      <c r="I1909" s="9"/>
    </row>
    <row r="1910" ht="13.5" customHeight="1">
      <c r="I1910" s="9"/>
    </row>
    <row r="1911" ht="13.5" customHeight="1">
      <c r="I1911" s="9"/>
    </row>
    <row r="1912" ht="13.5" customHeight="1">
      <c r="I1912" s="9"/>
    </row>
    <row r="1913" ht="13.5" customHeight="1">
      <c r="I1913" s="9"/>
    </row>
    <row r="1914" ht="13.5" customHeight="1">
      <c r="I1914" s="9"/>
    </row>
    <row r="1915" ht="13.5" customHeight="1">
      <c r="I1915" s="9"/>
    </row>
    <row r="1916" ht="13.5" customHeight="1">
      <c r="I1916" s="9"/>
    </row>
    <row r="1917" ht="13.5" customHeight="1">
      <c r="I1917" s="9"/>
    </row>
    <row r="1918" ht="13.5" customHeight="1">
      <c r="I1918" s="9"/>
    </row>
    <row r="1919" ht="13.5" customHeight="1">
      <c r="I1919" s="9"/>
    </row>
    <row r="1920" ht="13.5" customHeight="1">
      <c r="I1920" s="9"/>
    </row>
    <row r="1921" ht="13.5" customHeight="1">
      <c r="I1921" s="9"/>
    </row>
    <row r="1922" ht="13.5" customHeight="1">
      <c r="I1922" s="9"/>
    </row>
    <row r="1923" ht="13.5" customHeight="1">
      <c r="I1923" s="9"/>
    </row>
    <row r="1924" ht="13.5" customHeight="1">
      <c r="I1924" s="9"/>
    </row>
    <row r="1925" ht="13.5" customHeight="1">
      <c r="I1925" s="9"/>
    </row>
    <row r="1926" ht="13.5" customHeight="1">
      <c r="I1926" s="9"/>
    </row>
    <row r="1927" ht="13.5" customHeight="1">
      <c r="I1927" s="9"/>
    </row>
    <row r="1928" ht="13.5" customHeight="1">
      <c r="I1928" s="9"/>
    </row>
    <row r="1929" ht="13.5" customHeight="1">
      <c r="I1929" s="9"/>
    </row>
    <row r="1930" ht="13.5" customHeight="1">
      <c r="I1930" s="9"/>
    </row>
    <row r="1931" ht="13.5" customHeight="1">
      <c r="I1931" s="9"/>
    </row>
    <row r="1932" ht="13.5" customHeight="1">
      <c r="I1932" s="9"/>
    </row>
    <row r="1933" ht="13.5" customHeight="1">
      <c r="I1933" s="9"/>
    </row>
    <row r="1934" ht="13.5" customHeight="1">
      <c r="I1934" s="9"/>
    </row>
    <row r="1935" ht="13.5" customHeight="1">
      <c r="I1935" s="9"/>
    </row>
    <row r="1936" ht="13.5" customHeight="1">
      <c r="I1936" s="9"/>
    </row>
    <row r="1937" ht="13.5" customHeight="1">
      <c r="I1937" s="9"/>
    </row>
    <row r="1938" ht="13.5" customHeight="1">
      <c r="I1938" s="9"/>
    </row>
    <row r="1939" ht="13.5" customHeight="1">
      <c r="I1939" s="9"/>
    </row>
    <row r="1940" ht="13.5" customHeight="1">
      <c r="I1940" s="9"/>
    </row>
    <row r="1941" ht="13.5" customHeight="1">
      <c r="I1941" s="9"/>
    </row>
    <row r="1942" ht="13.5" customHeight="1">
      <c r="I1942" s="9"/>
    </row>
    <row r="1943" ht="13.5" customHeight="1">
      <c r="I1943" s="9"/>
    </row>
    <row r="1944" ht="13.5" customHeight="1">
      <c r="I1944" s="9"/>
    </row>
    <row r="1945" ht="13.5" customHeight="1">
      <c r="I1945" s="9"/>
    </row>
    <row r="1946" ht="13.5" customHeight="1">
      <c r="I1946" s="9"/>
    </row>
    <row r="1947" ht="13.5" customHeight="1">
      <c r="I1947" s="9"/>
    </row>
    <row r="1948" ht="13.5" customHeight="1">
      <c r="I1948" s="9"/>
    </row>
    <row r="1949" ht="13.5" customHeight="1">
      <c r="I1949" s="9"/>
    </row>
    <row r="1950" ht="13.5" customHeight="1">
      <c r="I1950" s="9"/>
    </row>
    <row r="1951" ht="13.5" customHeight="1">
      <c r="I1951" s="9"/>
    </row>
    <row r="1952" ht="13.5" customHeight="1">
      <c r="I1952" s="9"/>
    </row>
    <row r="1953" ht="13.5" customHeight="1">
      <c r="I1953" s="9"/>
    </row>
    <row r="1954" ht="13.5" customHeight="1">
      <c r="I1954" s="9"/>
    </row>
    <row r="1955" ht="13.5" customHeight="1">
      <c r="I1955" s="9"/>
    </row>
    <row r="1956" ht="13.5" customHeight="1">
      <c r="I1956" s="9"/>
    </row>
    <row r="1957" ht="13.5" customHeight="1">
      <c r="I1957" s="9"/>
    </row>
    <row r="1958" ht="13.5" customHeight="1">
      <c r="I1958" s="9"/>
    </row>
    <row r="1959" ht="13.5" customHeight="1">
      <c r="I1959" s="9"/>
    </row>
    <row r="1960" ht="13.5" customHeight="1">
      <c r="I1960" s="9"/>
    </row>
    <row r="1961" ht="13.5" customHeight="1">
      <c r="I1961" s="9"/>
    </row>
    <row r="1962" ht="13.5" customHeight="1">
      <c r="I1962" s="9"/>
    </row>
    <row r="1963" ht="13.5" customHeight="1">
      <c r="I1963" s="9"/>
    </row>
    <row r="1964" ht="13.5" customHeight="1">
      <c r="I1964" s="9"/>
    </row>
    <row r="1965" ht="13.5" customHeight="1">
      <c r="I1965" s="9"/>
    </row>
    <row r="1966" ht="13.5" customHeight="1">
      <c r="I1966" s="9"/>
    </row>
    <row r="1967" ht="13.5" customHeight="1">
      <c r="I1967" s="9"/>
    </row>
    <row r="1968" ht="13.5" customHeight="1">
      <c r="I1968" s="9"/>
    </row>
    <row r="1969" ht="13.5" customHeight="1">
      <c r="I1969" s="9"/>
    </row>
    <row r="1970" ht="13.5" customHeight="1">
      <c r="I1970" s="9"/>
    </row>
    <row r="1971" ht="13.5" customHeight="1">
      <c r="I1971" s="9"/>
    </row>
    <row r="1972" ht="13.5" customHeight="1">
      <c r="I1972" s="9"/>
    </row>
    <row r="1973" ht="13.5" customHeight="1">
      <c r="I1973" s="9"/>
    </row>
    <row r="1974" ht="13.5" customHeight="1">
      <c r="I1974" s="9"/>
    </row>
    <row r="1975" ht="13.5" customHeight="1">
      <c r="I1975" s="9"/>
    </row>
    <row r="1976" ht="13.5" customHeight="1">
      <c r="I1976" s="9"/>
    </row>
    <row r="1977" ht="13.5" customHeight="1">
      <c r="I1977" s="9"/>
    </row>
    <row r="1978" ht="13.5" customHeight="1">
      <c r="I1978" s="9"/>
    </row>
    <row r="1979" ht="13.5" customHeight="1">
      <c r="I1979" s="9"/>
    </row>
    <row r="1980" ht="13.5" customHeight="1">
      <c r="I1980" s="9"/>
    </row>
    <row r="1981" ht="13.5" customHeight="1">
      <c r="I1981" s="9"/>
    </row>
    <row r="1982" ht="13.5" customHeight="1">
      <c r="I1982" s="9"/>
    </row>
    <row r="1983" ht="13.5" customHeight="1">
      <c r="I1983" s="9"/>
    </row>
    <row r="1984" ht="13.5" customHeight="1">
      <c r="I1984" s="9"/>
    </row>
    <row r="1985" ht="13.5" customHeight="1">
      <c r="I1985" s="9"/>
    </row>
    <row r="1986" ht="13.5" customHeight="1">
      <c r="I1986" s="9"/>
    </row>
    <row r="1987" ht="13.5" customHeight="1">
      <c r="I1987" s="9"/>
    </row>
    <row r="1988" ht="13.5" customHeight="1">
      <c r="I1988" s="9"/>
    </row>
    <row r="1989" ht="13.5" customHeight="1">
      <c r="I1989" s="9"/>
    </row>
    <row r="1990" ht="13.5" customHeight="1">
      <c r="I1990" s="9"/>
    </row>
    <row r="1991" ht="13.5" customHeight="1">
      <c r="I1991" s="9"/>
    </row>
    <row r="1992" ht="13.5" customHeight="1">
      <c r="I1992" s="9"/>
    </row>
    <row r="1993" ht="13.5" customHeight="1">
      <c r="I1993" s="9"/>
    </row>
    <row r="1994" ht="13.5" customHeight="1">
      <c r="I1994" s="9"/>
    </row>
    <row r="1995" ht="13.5" customHeight="1">
      <c r="I1995" s="9"/>
    </row>
    <row r="1996" ht="13.5" customHeight="1">
      <c r="I1996" s="9"/>
    </row>
    <row r="1997" ht="13.5" customHeight="1">
      <c r="I1997" s="9"/>
    </row>
    <row r="1998" ht="13.5" customHeight="1">
      <c r="I1998" s="9"/>
    </row>
    <row r="1999" ht="13.5" customHeight="1">
      <c r="I1999" s="9"/>
    </row>
    <row r="2000" ht="13.5" customHeight="1">
      <c r="I2000" s="9"/>
    </row>
    <row r="2001" ht="13.5" customHeight="1">
      <c r="I2001" s="9"/>
    </row>
    <row r="2002" ht="13.5" customHeight="1">
      <c r="I2002" s="9"/>
    </row>
    <row r="2003" ht="13.5" customHeight="1">
      <c r="I2003" s="9"/>
    </row>
    <row r="2004" ht="13.5" customHeight="1">
      <c r="I2004" s="9"/>
    </row>
    <row r="2005" ht="13.5" customHeight="1">
      <c r="I2005" s="9"/>
    </row>
    <row r="2006" ht="13.5" customHeight="1">
      <c r="I2006" s="9"/>
    </row>
    <row r="2007" ht="13.5" customHeight="1">
      <c r="I2007" s="9"/>
    </row>
    <row r="2008" ht="13.5" customHeight="1">
      <c r="I2008" s="9"/>
    </row>
    <row r="2009" ht="13.5" customHeight="1">
      <c r="I2009" s="9"/>
    </row>
    <row r="2010" ht="13.5" customHeight="1">
      <c r="I2010" s="9"/>
    </row>
    <row r="2011" ht="13.5" customHeight="1">
      <c r="I2011" s="9"/>
    </row>
    <row r="2012" ht="13.5" customHeight="1">
      <c r="I2012" s="9"/>
    </row>
    <row r="2013" ht="13.5" customHeight="1">
      <c r="I2013" s="9"/>
    </row>
    <row r="2014" ht="13.5" customHeight="1">
      <c r="I2014" s="9"/>
    </row>
    <row r="2015" ht="13.5" customHeight="1">
      <c r="I2015" s="9"/>
    </row>
    <row r="2016" ht="13.5" customHeight="1">
      <c r="I2016" s="9"/>
    </row>
    <row r="2017" ht="13.5" customHeight="1">
      <c r="I2017" s="9"/>
    </row>
    <row r="2018" ht="13.5" customHeight="1">
      <c r="I2018" s="9"/>
    </row>
    <row r="2019" ht="13.5" customHeight="1">
      <c r="I2019" s="9"/>
    </row>
    <row r="2020" ht="13.5" customHeight="1">
      <c r="I2020" s="9"/>
    </row>
    <row r="2021" ht="13.5" customHeight="1">
      <c r="I2021" s="9"/>
    </row>
    <row r="2022" ht="13.5" customHeight="1">
      <c r="I2022" s="9"/>
    </row>
    <row r="2023" ht="13.5" customHeight="1">
      <c r="I2023" s="9"/>
    </row>
    <row r="2024" ht="13.5" customHeight="1">
      <c r="I2024" s="9"/>
    </row>
    <row r="2025" ht="13.5" customHeight="1">
      <c r="I2025" s="9"/>
    </row>
    <row r="2026" ht="13.5" customHeight="1">
      <c r="I2026" s="9"/>
    </row>
    <row r="2027" ht="13.5" customHeight="1">
      <c r="I2027" s="9"/>
    </row>
    <row r="2028" ht="13.5" customHeight="1">
      <c r="I2028" s="9"/>
    </row>
    <row r="2029" ht="13.5" customHeight="1">
      <c r="I2029" s="9"/>
    </row>
    <row r="2030" ht="13.5" customHeight="1">
      <c r="I2030" s="9"/>
    </row>
    <row r="2031" ht="13.5" customHeight="1">
      <c r="I2031" s="9"/>
    </row>
    <row r="2032" ht="13.5" customHeight="1">
      <c r="I2032" s="9"/>
    </row>
    <row r="2033" ht="13.5" customHeight="1">
      <c r="I2033" s="9"/>
    </row>
    <row r="2034" ht="13.5" customHeight="1">
      <c r="I2034" s="9"/>
    </row>
    <row r="2035" ht="13.5" customHeight="1">
      <c r="I2035" s="9"/>
    </row>
    <row r="2036" ht="13.5" customHeight="1">
      <c r="I2036" s="9"/>
    </row>
    <row r="2037" ht="13.5" customHeight="1">
      <c r="I2037" s="9"/>
    </row>
    <row r="2038" ht="13.5" customHeight="1">
      <c r="I2038" s="9"/>
    </row>
    <row r="2039" ht="13.5" customHeight="1">
      <c r="I2039" s="9"/>
    </row>
    <row r="2040" ht="13.5" customHeight="1">
      <c r="I2040" s="9"/>
    </row>
    <row r="2041" ht="13.5" customHeight="1">
      <c r="I2041" s="9"/>
    </row>
    <row r="2042" ht="13.5" customHeight="1">
      <c r="I2042" s="9"/>
    </row>
    <row r="2043" ht="13.5" customHeight="1">
      <c r="I2043" s="9"/>
    </row>
    <row r="2044" ht="13.5" customHeight="1">
      <c r="I2044" s="9"/>
    </row>
    <row r="2045" ht="13.5" customHeight="1">
      <c r="I2045" s="9"/>
    </row>
    <row r="2046" ht="13.5" customHeight="1">
      <c r="I2046" s="9"/>
    </row>
    <row r="2047" ht="13.5" customHeight="1">
      <c r="I2047" s="9"/>
    </row>
    <row r="2048" ht="13.5" customHeight="1">
      <c r="I2048" s="9"/>
    </row>
    <row r="2049" ht="13.5" customHeight="1">
      <c r="I2049" s="9"/>
    </row>
    <row r="2050" ht="13.5" customHeight="1">
      <c r="I2050" s="9"/>
    </row>
    <row r="2051" ht="13.5" customHeight="1">
      <c r="I2051" s="9"/>
    </row>
    <row r="2052" ht="13.5" customHeight="1">
      <c r="I2052" s="9"/>
    </row>
    <row r="2053" ht="13.5" customHeight="1">
      <c r="I2053" s="9"/>
    </row>
    <row r="2054" ht="13.5" customHeight="1">
      <c r="I2054" s="9"/>
    </row>
    <row r="2055" ht="13.5" customHeight="1">
      <c r="I2055" s="9"/>
    </row>
    <row r="2056" ht="13.5" customHeight="1">
      <c r="I2056" s="9"/>
    </row>
    <row r="2057" ht="13.5" customHeight="1">
      <c r="I2057" s="9"/>
    </row>
    <row r="2058" ht="13.5" customHeight="1">
      <c r="I2058" s="9"/>
    </row>
    <row r="2059" ht="13.5" customHeight="1">
      <c r="I2059" s="9"/>
    </row>
    <row r="2060" ht="13.5" customHeight="1">
      <c r="I2060" s="9"/>
    </row>
    <row r="2061" ht="13.5" customHeight="1">
      <c r="I2061" s="9"/>
    </row>
    <row r="2062" ht="13.5" customHeight="1">
      <c r="I2062" s="9"/>
    </row>
    <row r="2063" ht="13.5" customHeight="1">
      <c r="I2063" s="9"/>
    </row>
    <row r="2064" ht="13.5" customHeight="1">
      <c r="I2064" s="9"/>
    </row>
    <row r="2065" ht="13.5" customHeight="1">
      <c r="I2065" s="9"/>
    </row>
    <row r="2066" ht="13.5" customHeight="1">
      <c r="I2066" s="9"/>
    </row>
    <row r="2067" ht="13.5" customHeight="1">
      <c r="I2067" s="9"/>
    </row>
    <row r="2068" ht="13.5" customHeight="1">
      <c r="I2068" s="9"/>
    </row>
    <row r="2069" ht="13.5" customHeight="1">
      <c r="I2069" s="9"/>
    </row>
    <row r="2070" ht="13.5" customHeight="1">
      <c r="I2070" s="9"/>
    </row>
    <row r="2071" ht="13.5" customHeight="1">
      <c r="I2071" s="9"/>
    </row>
    <row r="2072" ht="13.5" customHeight="1">
      <c r="I2072" s="9"/>
    </row>
    <row r="2073" ht="13.5" customHeight="1">
      <c r="I2073" s="9"/>
    </row>
    <row r="2074" ht="13.5" customHeight="1">
      <c r="I2074" s="9"/>
    </row>
    <row r="2075" ht="13.5" customHeight="1">
      <c r="I2075" s="9"/>
    </row>
    <row r="2076" ht="13.5" customHeight="1">
      <c r="I2076" s="9"/>
    </row>
    <row r="2077" ht="13.5" customHeight="1">
      <c r="I2077" s="9"/>
    </row>
    <row r="2078" ht="13.5" customHeight="1">
      <c r="I2078" s="9"/>
    </row>
    <row r="2079" ht="13.5" customHeight="1">
      <c r="I2079" s="9"/>
    </row>
    <row r="2080" ht="13.5" customHeight="1">
      <c r="I2080" s="9"/>
    </row>
    <row r="2081" ht="13.5" customHeight="1">
      <c r="I2081" s="9"/>
    </row>
    <row r="2082" ht="13.5" customHeight="1">
      <c r="I2082" s="9"/>
    </row>
    <row r="2083" ht="13.5" customHeight="1">
      <c r="I2083" s="9"/>
    </row>
    <row r="2084" ht="13.5" customHeight="1">
      <c r="I2084" s="9"/>
    </row>
    <row r="2085" ht="13.5" customHeight="1">
      <c r="I2085" s="9"/>
    </row>
    <row r="2086" ht="13.5" customHeight="1">
      <c r="I2086" s="9"/>
    </row>
    <row r="2087" ht="13.5" customHeight="1">
      <c r="I2087" s="9"/>
    </row>
    <row r="2088" ht="13.5" customHeight="1">
      <c r="I2088" s="9"/>
    </row>
    <row r="2089" ht="13.5" customHeight="1">
      <c r="I2089" s="9"/>
    </row>
    <row r="2090" ht="13.5" customHeight="1">
      <c r="I2090" s="9"/>
    </row>
    <row r="2091" ht="13.5" customHeight="1">
      <c r="I2091" s="9"/>
    </row>
    <row r="2092" ht="13.5" customHeight="1">
      <c r="I2092" s="9"/>
    </row>
    <row r="2093" ht="13.5" customHeight="1">
      <c r="I2093" s="9"/>
    </row>
    <row r="2094" ht="13.5" customHeight="1">
      <c r="I2094" s="9"/>
    </row>
    <row r="2095" ht="13.5" customHeight="1">
      <c r="I2095" s="9"/>
    </row>
    <row r="2096" ht="13.5" customHeight="1">
      <c r="I2096" s="9"/>
    </row>
    <row r="2097" ht="13.5" customHeight="1">
      <c r="I2097" s="9"/>
    </row>
    <row r="2098" ht="13.5" customHeight="1">
      <c r="I2098" s="9"/>
    </row>
    <row r="2099" ht="13.5" customHeight="1">
      <c r="I2099" s="9"/>
    </row>
    <row r="2100" ht="13.5" customHeight="1">
      <c r="I2100" s="9"/>
    </row>
    <row r="2101" ht="13.5" customHeight="1">
      <c r="I2101" s="9"/>
    </row>
    <row r="2102" ht="13.5" customHeight="1">
      <c r="I2102" s="9"/>
    </row>
    <row r="2103" ht="13.5" customHeight="1">
      <c r="I2103" s="9"/>
    </row>
    <row r="2104" ht="13.5" customHeight="1">
      <c r="I2104" s="9"/>
    </row>
    <row r="2105" ht="13.5" customHeight="1">
      <c r="I2105" s="9"/>
    </row>
    <row r="2106" ht="13.5" customHeight="1">
      <c r="I2106" s="9"/>
    </row>
    <row r="2107" ht="13.5" customHeight="1">
      <c r="I2107" s="9"/>
    </row>
    <row r="2108" ht="13.5" customHeight="1">
      <c r="I2108" s="9"/>
    </row>
    <row r="2109" ht="13.5" customHeight="1">
      <c r="I2109" s="9"/>
    </row>
    <row r="2110" ht="13.5" customHeight="1">
      <c r="I2110" s="9"/>
    </row>
    <row r="2111" ht="13.5" customHeight="1">
      <c r="I2111" s="9"/>
    </row>
    <row r="2112" ht="13.5" customHeight="1">
      <c r="I2112" s="9"/>
    </row>
    <row r="2113" ht="13.5" customHeight="1">
      <c r="I2113" s="9"/>
    </row>
    <row r="2114" ht="13.5" customHeight="1">
      <c r="I2114" s="9"/>
    </row>
    <row r="2115" ht="13.5" customHeight="1">
      <c r="I2115" s="9"/>
    </row>
    <row r="2116" ht="13.5" customHeight="1">
      <c r="I2116" s="9"/>
    </row>
    <row r="2117" ht="13.5" customHeight="1">
      <c r="I2117" s="9"/>
    </row>
    <row r="2118" ht="13.5" customHeight="1">
      <c r="I2118" s="9"/>
    </row>
    <row r="2119" ht="13.5" customHeight="1">
      <c r="I2119" s="9"/>
    </row>
    <row r="2120" ht="13.5" customHeight="1">
      <c r="I2120" s="9"/>
    </row>
    <row r="2121" ht="13.5" customHeight="1">
      <c r="I2121" s="9"/>
    </row>
    <row r="2122" ht="13.5" customHeight="1">
      <c r="I2122" s="9"/>
    </row>
    <row r="2123" ht="13.5" customHeight="1">
      <c r="I2123" s="9"/>
    </row>
    <row r="2124" ht="13.5" customHeight="1">
      <c r="I2124" s="9"/>
    </row>
    <row r="2125" ht="13.5" customHeight="1">
      <c r="I2125" s="9"/>
    </row>
    <row r="2126" ht="13.5" customHeight="1">
      <c r="I2126" s="9"/>
    </row>
    <row r="2127" ht="13.5" customHeight="1">
      <c r="I2127" s="9"/>
    </row>
    <row r="2128" ht="13.5" customHeight="1">
      <c r="I2128" s="9"/>
    </row>
    <row r="2129" ht="13.5" customHeight="1">
      <c r="I2129" s="9"/>
    </row>
    <row r="2130" ht="13.5" customHeight="1">
      <c r="I2130" s="9"/>
    </row>
    <row r="2131" ht="13.5" customHeight="1">
      <c r="I2131" s="9"/>
    </row>
    <row r="2132" ht="13.5" customHeight="1">
      <c r="I2132" s="9"/>
    </row>
    <row r="2133" ht="13.5" customHeight="1">
      <c r="I2133" s="9"/>
    </row>
    <row r="2134" ht="13.5" customHeight="1">
      <c r="I2134" s="9"/>
    </row>
    <row r="2135" ht="13.5" customHeight="1">
      <c r="I2135" s="9"/>
    </row>
    <row r="2136" ht="13.5" customHeight="1">
      <c r="I2136" s="9"/>
    </row>
    <row r="2137" ht="13.5" customHeight="1">
      <c r="I2137" s="9"/>
    </row>
    <row r="2138" ht="13.5" customHeight="1">
      <c r="I2138" s="9"/>
    </row>
    <row r="2139" ht="13.5" customHeight="1">
      <c r="I2139" s="9"/>
    </row>
    <row r="2140" ht="13.5" customHeight="1">
      <c r="I2140" s="9"/>
    </row>
    <row r="2141" ht="13.5" customHeight="1">
      <c r="I2141" s="9"/>
    </row>
    <row r="2142" ht="13.5" customHeight="1">
      <c r="I2142" s="9"/>
    </row>
    <row r="2143" ht="13.5" customHeight="1">
      <c r="I2143" s="9"/>
    </row>
    <row r="2144" ht="13.5" customHeight="1">
      <c r="I2144" s="9"/>
    </row>
    <row r="2145" ht="13.5" customHeight="1">
      <c r="I2145" s="9"/>
    </row>
    <row r="2146" ht="13.5" customHeight="1">
      <c r="I2146" s="9"/>
    </row>
    <row r="2147" ht="13.5" customHeight="1">
      <c r="I2147" s="9"/>
    </row>
    <row r="2148" ht="13.5" customHeight="1">
      <c r="I2148" s="9"/>
    </row>
    <row r="2149" ht="13.5" customHeight="1">
      <c r="I2149" s="9"/>
    </row>
    <row r="2150" ht="13.5" customHeight="1">
      <c r="I2150" s="9"/>
    </row>
    <row r="2151" ht="13.5" customHeight="1">
      <c r="I2151" s="9"/>
    </row>
    <row r="2152" ht="13.5" customHeight="1">
      <c r="I2152" s="9"/>
    </row>
    <row r="2153" ht="13.5" customHeight="1">
      <c r="I2153" s="9"/>
    </row>
    <row r="2154" ht="13.5" customHeight="1">
      <c r="I2154" s="9"/>
    </row>
    <row r="2155" ht="13.5" customHeight="1">
      <c r="I2155" s="9"/>
    </row>
    <row r="2156" ht="13.5" customHeight="1">
      <c r="I2156" s="9"/>
    </row>
    <row r="2157" ht="13.5" customHeight="1">
      <c r="I2157" s="9"/>
    </row>
    <row r="2158" ht="13.5" customHeight="1">
      <c r="I2158" s="9"/>
    </row>
    <row r="2159" ht="13.5" customHeight="1">
      <c r="I2159" s="9"/>
    </row>
    <row r="2160" ht="13.5" customHeight="1">
      <c r="I2160" s="9"/>
    </row>
    <row r="2161" ht="13.5" customHeight="1">
      <c r="I2161" s="9"/>
    </row>
    <row r="2162" ht="13.5" customHeight="1">
      <c r="I2162" s="9"/>
    </row>
    <row r="2163" ht="13.5" customHeight="1">
      <c r="I2163" s="9"/>
    </row>
    <row r="2164" ht="13.5" customHeight="1">
      <c r="I2164" s="9"/>
    </row>
    <row r="2165" ht="13.5" customHeight="1">
      <c r="I2165" s="9"/>
    </row>
    <row r="2166" ht="13.5" customHeight="1">
      <c r="I2166" s="9"/>
    </row>
    <row r="2167" ht="13.5" customHeight="1">
      <c r="I2167" s="9"/>
    </row>
    <row r="2168" ht="13.5" customHeight="1">
      <c r="I2168" s="9"/>
    </row>
    <row r="2169" ht="13.5" customHeight="1">
      <c r="I2169" s="9"/>
    </row>
    <row r="2170" ht="13.5" customHeight="1">
      <c r="I2170" s="9"/>
    </row>
    <row r="2171" ht="13.5" customHeight="1">
      <c r="I2171" s="9"/>
    </row>
    <row r="2172" ht="13.5" customHeight="1">
      <c r="I2172" s="9"/>
    </row>
    <row r="2173" ht="13.5" customHeight="1">
      <c r="I2173" s="9"/>
    </row>
    <row r="2174" ht="13.5" customHeight="1">
      <c r="I2174" s="9"/>
    </row>
    <row r="2175" ht="13.5" customHeight="1">
      <c r="I2175" s="9"/>
    </row>
    <row r="2176" ht="13.5" customHeight="1">
      <c r="I2176" s="9"/>
    </row>
    <row r="2177" ht="13.5" customHeight="1">
      <c r="I2177" s="9"/>
    </row>
    <row r="2178" ht="13.5" customHeight="1">
      <c r="I2178" s="9"/>
    </row>
    <row r="2179" ht="13.5" customHeight="1">
      <c r="I2179" s="9"/>
    </row>
    <row r="2180" ht="13.5" customHeight="1">
      <c r="I2180" s="9"/>
    </row>
    <row r="2181" ht="13.5" customHeight="1">
      <c r="I2181" s="9"/>
    </row>
    <row r="2182" ht="13.5" customHeight="1">
      <c r="I2182" s="9"/>
    </row>
    <row r="2183" ht="13.5" customHeight="1">
      <c r="I2183" s="9"/>
    </row>
    <row r="2184" ht="13.5" customHeight="1">
      <c r="I2184" s="9"/>
    </row>
    <row r="2185" ht="13.5" customHeight="1">
      <c r="I2185" s="9"/>
    </row>
    <row r="2186" ht="13.5" customHeight="1">
      <c r="I2186" s="9"/>
    </row>
    <row r="2187" ht="13.5" customHeight="1">
      <c r="I2187" s="9"/>
    </row>
    <row r="2188" ht="13.5" customHeight="1">
      <c r="I2188" s="9"/>
    </row>
    <row r="2189" ht="13.5" customHeight="1">
      <c r="I2189" s="9"/>
    </row>
    <row r="2190" ht="13.5" customHeight="1">
      <c r="I2190" s="9"/>
    </row>
    <row r="2191" ht="13.5" customHeight="1">
      <c r="I2191" s="9"/>
    </row>
    <row r="2192" ht="13.5" customHeight="1">
      <c r="I2192" s="9"/>
    </row>
    <row r="2193" ht="13.5" customHeight="1">
      <c r="I2193" s="9"/>
    </row>
    <row r="2194" ht="13.5" customHeight="1">
      <c r="I2194" s="9"/>
    </row>
    <row r="2195" ht="13.5" customHeight="1">
      <c r="I2195" s="9"/>
    </row>
    <row r="2196" ht="13.5" customHeight="1">
      <c r="I2196" s="9"/>
    </row>
    <row r="2197" ht="13.5" customHeight="1">
      <c r="I2197" s="9"/>
    </row>
    <row r="2198" ht="13.5" customHeight="1">
      <c r="I2198" s="9"/>
    </row>
    <row r="2199" ht="13.5" customHeight="1">
      <c r="I2199" s="9"/>
    </row>
    <row r="2200" ht="13.5" customHeight="1">
      <c r="I2200" s="9"/>
    </row>
    <row r="2201" ht="13.5" customHeight="1">
      <c r="I2201" s="9"/>
    </row>
    <row r="2202" ht="13.5" customHeight="1">
      <c r="I2202" s="9"/>
    </row>
    <row r="2203" ht="13.5" customHeight="1">
      <c r="I2203" s="9"/>
    </row>
    <row r="2204" ht="13.5" customHeight="1">
      <c r="I2204" s="9"/>
    </row>
    <row r="2205" ht="13.5" customHeight="1">
      <c r="I2205" s="9"/>
    </row>
    <row r="2206" ht="13.5" customHeight="1">
      <c r="I2206" s="9"/>
    </row>
    <row r="2207" ht="13.5" customHeight="1">
      <c r="I2207" s="9"/>
    </row>
    <row r="2208" ht="13.5" customHeight="1">
      <c r="I2208" s="9"/>
    </row>
    <row r="2209" ht="13.5" customHeight="1">
      <c r="I2209" s="9"/>
    </row>
    <row r="2210" ht="13.5" customHeight="1">
      <c r="I2210" s="9"/>
    </row>
    <row r="2211" ht="13.5" customHeight="1">
      <c r="I2211" s="9"/>
    </row>
    <row r="2212" ht="13.5" customHeight="1">
      <c r="I2212" s="9"/>
    </row>
    <row r="2213" ht="13.5" customHeight="1">
      <c r="I2213" s="9"/>
    </row>
    <row r="2214" ht="13.5" customHeight="1">
      <c r="I2214" s="9"/>
    </row>
    <row r="2215" ht="13.5" customHeight="1">
      <c r="I2215" s="9"/>
    </row>
    <row r="2216" ht="13.5" customHeight="1">
      <c r="I2216" s="9"/>
    </row>
    <row r="2217" ht="13.5" customHeight="1">
      <c r="I2217" s="9"/>
    </row>
    <row r="2218" ht="13.5" customHeight="1">
      <c r="I2218" s="9"/>
    </row>
    <row r="2219" ht="13.5" customHeight="1">
      <c r="I2219" s="9"/>
    </row>
    <row r="2220" ht="13.5" customHeight="1">
      <c r="I2220" s="9"/>
    </row>
    <row r="2221" ht="13.5" customHeight="1">
      <c r="I2221" s="9"/>
    </row>
    <row r="2222" ht="13.5" customHeight="1">
      <c r="I2222" s="9"/>
    </row>
    <row r="2223" ht="13.5" customHeight="1">
      <c r="I2223" s="9"/>
    </row>
    <row r="2224" ht="13.5" customHeight="1">
      <c r="I2224" s="9"/>
    </row>
    <row r="2225" ht="13.5" customHeight="1">
      <c r="I2225" s="9"/>
    </row>
    <row r="2226" ht="13.5" customHeight="1">
      <c r="I2226" s="9"/>
    </row>
    <row r="2227" ht="13.5" customHeight="1">
      <c r="I2227" s="9"/>
    </row>
    <row r="2228" ht="13.5" customHeight="1">
      <c r="I2228" s="9"/>
    </row>
    <row r="2229" ht="13.5" customHeight="1">
      <c r="I2229" s="9"/>
    </row>
    <row r="2230" ht="13.5" customHeight="1">
      <c r="I2230" s="9"/>
    </row>
    <row r="2231" ht="13.5" customHeight="1">
      <c r="I2231" s="9"/>
    </row>
    <row r="2232" ht="13.5" customHeight="1">
      <c r="I2232" s="9"/>
    </row>
    <row r="2233" ht="13.5" customHeight="1">
      <c r="I2233" s="9"/>
    </row>
    <row r="2234" ht="13.5" customHeight="1">
      <c r="I2234" s="9"/>
    </row>
    <row r="2235" ht="13.5" customHeight="1">
      <c r="I2235" s="9"/>
    </row>
    <row r="2236" ht="13.5" customHeight="1">
      <c r="I2236" s="9"/>
    </row>
    <row r="2237" ht="13.5" customHeight="1">
      <c r="I2237" s="9"/>
    </row>
    <row r="2238" ht="13.5" customHeight="1">
      <c r="I2238" s="9"/>
    </row>
    <row r="2239" ht="13.5" customHeight="1">
      <c r="I2239" s="9"/>
    </row>
    <row r="2240" ht="13.5" customHeight="1">
      <c r="I2240" s="9"/>
    </row>
    <row r="2241" ht="13.5" customHeight="1">
      <c r="I2241" s="9"/>
    </row>
    <row r="2242" ht="13.5" customHeight="1">
      <c r="I2242" s="9"/>
    </row>
    <row r="2243" ht="13.5" customHeight="1">
      <c r="I2243" s="9"/>
    </row>
    <row r="2244" ht="13.5" customHeight="1">
      <c r="I2244" s="9"/>
    </row>
    <row r="2245" ht="13.5" customHeight="1">
      <c r="I2245" s="9"/>
    </row>
    <row r="2246" ht="13.5" customHeight="1">
      <c r="I2246" s="9"/>
    </row>
    <row r="2247" ht="13.5" customHeight="1">
      <c r="I2247" s="9"/>
    </row>
    <row r="2248" ht="13.5" customHeight="1">
      <c r="I2248" s="9"/>
    </row>
    <row r="2249" ht="13.5" customHeight="1">
      <c r="I2249" s="9"/>
    </row>
    <row r="2250" ht="13.5" customHeight="1">
      <c r="I2250" s="9"/>
    </row>
    <row r="2251" ht="13.5" customHeight="1">
      <c r="I2251" s="9"/>
    </row>
    <row r="2252" ht="13.5" customHeight="1">
      <c r="I2252" s="9"/>
    </row>
    <row r="2253" ht="13.5" customHeight="1">
      <c r="I2253" s="9"/>
    </row>
    <row r="2254" ht="13.5" customHeight="1">
      <c r="I2254" s="9"/>
    </row>
    <row r="2255" ht="13.5" customHeight="1">
      <c r="I2255" s="9"/>
    </row>
    <row r="2256" ht="13.5" customHeight="1">
      <c r="I2256" s="9"/>
    </row>
    <row r="2257" ht="13.5" customHeight="1">
      <c r="I2257" s="9"/>
    </row>
    <row r="2258" ht="13.5" customHeight="1">
      <c r="I2258" s="9"/>
    </row>
    <row r="2259" ht="13.5" customHeight="1">
      <c r="I2259" s="9"/>
    </row>
    <row r="2260" ht="13.5" customHeight="1">
      <c r="I2260" s="9"/>
    </row>
    <row r="2261" ht="13.5" customHeight="1">
      <c r="I2261" s="9"/>
    </row>
    <row r="2262" ht="13.5" customHeight="1">
      <c r="I2262" s="9"/>
    </row>
    <row r="2263" ht="13.5" customHeight="1">
      <c r="I2263" s="9"/>
    </row>
    <row r="2264" ht="13.5" customHeight="1">
      <c r="I2264" s="9"/>
    </row>
    <row r="2265" ht="13.5" customHeight="1">
      <c r="I2265" s="9"/>
    </row>
    <row r="2266" ht="13.5" customHeight="1">
      <c r="I2266" s="9"/>
    </row>
    <row r="2267" ht="13.5" customHeight="1">
      <c r="I2267" s="9"/>
    </row>
    <row r="2268" ht="13.5" customHeight="1">
      <c r="I2268" s="9"/>
    </row>
    <row r="2269" ht="13.5" customHeight="1">
      <c r="I2269" s="9"/>
    </row>
    <row r="2270" ht="13.5" customHeight="1">
      <c r="I2270" s="9"/>
    </row>
    <row r="2271" ht="13.5" customHeight="1">
      <c r="I2271" s="9"/>
    </row>
    <row r="2272" ht="13.5" customHeight="1">
      <c r="I2272" s="9"/>
    </row>
    <row r="2273" ht="13.5" customHeight="1">
      <c r="I2273" s="9"/>
    </row>
    <row r="2274" ht="13.5" customHeight="1">
      <c r="I2274" s="9"/>
    </row>
    <row r="2275" ht="13.5" customHeight="1">
      <c r="I2275" s="9"/>
    </row>
    <row r="2276" ht="13.5" customHeight="1">
      <c r="I2276" s="9"/>
    </row>
    <row r="2277" ht="13.5" customHeight="1">
      <c r="I2277" s="9"/>
    </row>
    <row r="2278" ht="13.5" customHeight="1">
      <c r="I2278" s="9"/>
    </row>
    <row r="2279" ht="13.5" customHeight="1">
      <c r="I2279" s="9"/>
    </row>
    <row r="2280" ht="13.5" customHeight="1">
      <c r="I2280" s="9"/>
    </row>
    <row r="2281" ht="13.5" customHeight="1">
      <c r="I2281" s="9"/>
    </row>
    <row r="2282" ht="13.5" customHeight="1">
      <c r="I2282" s="9"/>
    </row>
    <row r="2283" ht="13.5" customHeight="1">
      <c r="I2283" s="9"/>
    </row>
    <row r="2284" ht="13.5" customHeight="1">
      <c r="I2284" s="9"/>
    </row>
    <row r="2285" ht="13.5" customHeight="1">
      <c r="I2285" s="9"/>
    </row>
    <row r="2286" ht="13.5" customHeight="1">
      <c r="I2286" s="9"/>
    </row>
    <row r="2287" ht="13.5" customHeight="1">
      <c r="I2287" s="9"/>
    </row>
    <row r="2288" ht="13.5" customHeight="1">
      <c r="I2288" s="9"/>
    </row>
    <row r="2289" ht="13.5" customHeight="1">
      <c r="I2289" s="9"/>
    </row>
    <row r="2290" ht="13.5" customHeight="1">
      <c r="I2290" s="9"/>
    </row>
    <row r="2291" ht="13.5" customHeight="1">
      <c r="I2291" s="9"/>
    </row>
    <row r="2292" ht="13.5" customHeight="1">
      <c r="I2292" s="9"/>
    </row>
    <row r="2293" ht="13.5" customHeight="1">
      <c r="I2293" s="9"/>
    </row>
    <row r="2294" ht="13.5" customHeight="1">
      <c r="I2294" s="9"/>
    </row>
    <row r="2295" ht="13.5" customHeight="1">
      <c r="I2295" s="9"/>
    </row>
    <row r="2296" ht="13.5" customHeight="1">
      <c r="I2296" s="9"/>
    </row>
    <row r="2297" ht="13.5" customHeight="1">
      <c r="I2297" s="9"/>
    </row>
    <row r="2298" ht="13.5" customHeight="1">
      <c r="I2298" s="9"/>
    </row>
    <row r="2299" ht="13.5" customHeight="1">
      <c r="I2299" s="9"/>
    </row>
    <row r="2300" ht="13.5" customHeight="1">
      <c r="I2300" s="9"/>
    </row>
    <row r="2301" ht="13.5" customHeight="1">
      <c r="I2301" s="9"/>
    </row>
    <row r="2302" ht="13.5" customHeight="1">
      <c r="I2302" s="9"/>
    </row>
    <row r="2303" ht="13.5" customHeight="1">
      <c r="I2303" s="9"/>
    </row>
    <row r="2304" ht="13.5" customHeight="1">
      <c r="I2304" s="9"/>
    </row>
    <row r="2305" ht="13.5" customHeight="1">
      <c r="I2305" s="9"/>
    </row>
    <row r="2306" ht="13.5" customHeight="1">
      <c r="I2306" s="9"/>
    </row>
    <row r="2307" ht="13.5" customHeight="1">
      <c r="I2307" s="9"/>
    </row>
    <row r="2308" ht="13.5" customHeight="1">
      <c r="I2308" s="9"/>
    </row>
    <row r="2309" ht="13.5" customHeight="1">
      <c r="I2309" s="9"/>
    </row>
    <row r="2310" ht="13.5" customHeight="1">
      <c r="I2310" s="9"/>
    </row>
    <row r="2311" ht="13.5" customHeight="1">
      <c r="I2311" s="9"/>
    </row>
    <row r="2312" ht="13.5" customHeight="1">
      <c r="I2312" s="9"/>
    </row>
    <row r="2313" ht="13.5" customHeight="1">
      <c r="I2313" s="9"/>
    </row>
    <row r="2314" ht="13.5" customHeight="1">
      <c r="I2314" s="9"/>
    </row>
    <row r="2315" ht="13.5" customHeight="1">
      <c r="I2315" s="9"/>
    </row>
    <row r="2316" ht="13.5" customHeight="1">
      <c r="I2316" s="9"/>
    </row>
    <row r="2317" ht="13.5" customHeight="1">
      <c r="I2317" s="9"/>
    </row>
    <row r="2318" ht="13.5" customHeight="1">
      <c r="I2318" s="9"/>
    </row>
    <row r="2319" ht="13.5" customHeight="1">
      <c r="I2319" s="9"/>
    </row>
    <row r="2320" ht="13.5" customHeight="1">
      <c r="I2320" s="9"/>
    </row>
    <row r="2321" ht="13.5" customHeight="1">
      <c r="I2321" s="9"/>
    </row>
    <row r="2322" ht="13.5" customHeight="1">
      <c r="I2322" s="9"/>
    </row>
    <row r="2323" ht="13.5" customHeight="1">
      <c r="I2323" s="9"/>
    </row>
    <row r="2324" ht="13.5" customHeight="1">
      <c r="I2324" s="9"/>
    </row>
    <row r="2325" ht="13.5" customHeight="1">
      <c r="I2325" s="9"/>
    </row>
    <row r="2326" ht="13.5" customHeight="1">
      <c r="I2326" s="9"/>
    </row>
    <row r="2327" ht="13.5" customHeight="1">
      <c r="I2327" s="9"/>
    </row>
    <row r="2328" ht="13.5" customHeight="1">
      <c r="I2328" s="9"/>
    </row>
    <row r="2329" ht="13.5" customHeight="1">
      <c r="I2329" s="9"/>
    </row>
    <row r="2330" ht="13.5" customHeight="1">
      <c r="I2330" s="9"/>
    </row>
    <row r="2331" ht="13.5" customHeight="1">
      <c r="I2331" s="9"/>
    </row>
    <row r="2332" ht="13.5" customHeight="1">
      <c r="I2332" s="9"/>
    </row>
    <row r="2333" ht="13.5" customHeight="1">
      <c r="I2333" s="9"/>
    </row>
    <row r="2334" ht="13.5" customHeight="1">
      <c r="I2334" s="9"/>
    </row>
    <row r="2335" ht="13.5" customHeight="1">
      <c r="I2335" s="9"/>
    </row>
    <row r="2336" ht="13.5" customHeight="1">
      <c r="I2336" s="9"/>
    </row>
    <row r="2337" ht="13.5" customHeight="1">
      <c r="I2337" s="9"/>
    </row>
    <row r="2338" ht="13.5" customHeight="1">
      <c r="I2338" s="9"/>
    </row>
    <row r="2339" ht="13.5" customHeight="1">
      <c r="I2339" s="9"/>
    </row>
    <row r="2340" ht="13.5" customHeight="1">
      <c r="I2340" s="9"/>
    </row>
    <row r="2341" ht="13.5" customHeight="1">
      <c r="I2341" s="9"/>
    </row>
    <row r="2342" ht="13.5" customHeight="1">
      <c r="I2342" s="9"/>
    </row>
    <row r="2343" ht="13.5" customHeight="1">
      <c r="I2343" s="9"/>
    </row>
    <row r="2344" ht="13.5" customHeight="1">
      <c r="I2344" s="9"/>
    </row>
    <row r="2345" ht="13.5" customHeight="1">
      <c r="I2345" s="9"/>
    </row>
    <row r="2346" ht="13.5" customHeight="1">
      <c r="I2346" s="9"/>
    </row>
    <row r="2347" ht="13.5" customHeight="1">
      <c r="I2347" s="9"/>
    </row>
    <row r="2348" ht="13.5" customHeight="1">
      <c r="I2348" s="9"/>
    </row>
    <row r="2349" ht="13.5" customHeight="1">
      <c r="I2349" s="9"/>
    </row>
    <row r="2350" ht="13.5" customHeight="1">
      <c r="I2350" s="9"/>
    </row>
    <row r="2351" ht="13.5" customHeight="1">
      <c r="I2351" s="9"/>
    </row>
    <row r="2352" ht="13.5" customHeight="1">
      <c r="I2352" s="9"/>
    </row>
    <row r="2353" ht="13.5" customHeight="1">
      <c r="I2353" s="9"/>
    </row>
    <row r="2354" ht="13.5" customHeight="1">
      <c r="I2354" s="9"/>
    </row>
    <row r="2355" ht="13.5" customHeight="1">
      <c r="I2355" s="9"/>
    </row>
    <row r="2356" ht="13.5" customHeight="1">
      <c r="I2356" s="9"/>
    </row>
    <row r="2357" ht="13.5" customHeight="1">
      <c r="I2357" s="9"/>
    </row>
    <row r="2358" ht="13.5" customHeight="1">
      <c r="I2358" s="9"/>
    </row>
    <row r="2359" ht="13.5" customHeight="1">
      <c r="I2359" s="9"/>
    </row>
    <row r="2360" ht="13.5" customHeight="1">
      <c r="I2360" s="9"/>
    </row>
    <row r="2361" ht="13.5" customHeight="1">
      <c r="I2361" s="9"/>
    </row>
    <row r="2362" ht="13.5" customHeight="1">
      <c r="I2362" s="9"/>
    </row>
    <row r="2363" ht="13.5" customHeight="1">
      <c r="I2363" s="9"/>
    </row>
    <row r="2364" ht="13.5" customHeight="1">
      <c r="I2364" s="9"/>
    </row>
    <row r="2365" ht="13.5" customHeight="1">
      <c r="I2365" s="9"/>
    </row>
    <row r="2366" ht="13.5" customHeight="1">
      <c r="I2366" s="9"/>
    </row>
    <row r="2367" ht="13.5" customHeight="1">
      <c r="I2367" s="9"/>
    </row>
    <row r="2368" ht="13.5" customHeight="1">
      <c r="I2368" s="9"/>
    </row>
    <row r="2369" ht="13.5" customHeight="1">
      <c r="I2369" s="9"/>
    </row>
    <row r="2370" ht="13.5" customHeight="1">
      <c r="I2370" s="9"/>
    </row>
    <row r="2371" ht="13.5" customHeight="1">
      <c r="I2371" s="9"/>
    </row>
    <row r="2372" ht="13.5" customHeight="1">
      <c r="I2372" s="9"/>
    </row>
    <row r="2373" ht="13.5" customHeight="1">
      <c r="I2373" s="9"/>
    </row>
    <row r="2374" ht="13.5" customHeight="1">
      <c r="I2374" s="9"/>
    </row>
    <row r="2375" ht="13.5" customHeight="1">
      <c r="I2375" s="9"/>
    </row>
    <row r="2376" ht="13.5" customHeight="1">
      <c r="I2376" s="9"/>
    </row>
    <row r="2377" ht="13.5" customHeight="1">
      <c r="I2377" s="9"/>
    </row>
    <row r="2378" ht="13.5" customHeight="1">
      <c r="I2378" s="9"/>
    </row>
    <row r="2379" ht="13.5" customHeight="1">
      <c r="I2379" s="9"/>
    </row>
    <row r="2380" ht="13.5" customHeight="1">
      <c r="I2380" s="9"/>
    </row>
    <row r="2381" ht="13.5" customHeight="1">
      <c r="I2381" s="9"/>
    </row>
    <row r="2382" ht="13.5" customHeight="1">
      <c r="I2382" s="9"/>
    </row>
    <row r="2383" ht="13.5" customHeight="1">
      <c r="I2383" s="9"/>
    </row>
    <row r="2384" ht="13.5" customHeight="1">
      <c r="I2384" s="9"/>
    </row>
    <row r="2385" ht="13.5" customHeight="1">
      <c r="I2385" s="9"/>
    </row>
    <row r="2386" ht="13.5" customHeight="1">
      <c r="I2386" s="9"/>
    </row>
    <row r="2387" ht="13.5" customHeight="1">
      <c r="I2387" s="9"/>
    </row>
    <row r="2388" ht="13.5" customHeight="1">
      <c r="I2388" s="9"/>
    </row>
    <row r="2389" ht="13.5" customHeight="1">
      <c r="I2389" s="9"/>
    </row>
    <row r="2390" ht="13.5" customHeight="1">
      <c r="I2390" s="9"/>
    </row>
    <row r="2391" ht="13.5" customHeight="1">
      <c r="I2391" s="9"/>
    </row>
    <row r="2392" ht="13.5" customHeight="1">
      <c r="I2392" s="9"/>
    </row>
    <row r="2393" ht="13.5" customHeight="1">
      <c r="I2393" s="9"/>
    </row>
    <row r="2394" ht="13.5" customHeight="1">
      <c r="I2394" s="9"/>
    </row>
    <row r="2395" ht="13.5" customHeight="1">
      <c r="I2395" s="9"/>
    </row>
    <row r="2396" ht="13.5" customHeight="1">
      <c r="I2396" s="9"/>
    </row>
    <row r="2397" ht="13.5" customHeight="1">
      <c r="I2397" s="9"/>
    </row>
    <row r="2398" ht="13.5" customHeight="1">
      <c r="I2398" s="9"/>
    </row>
    <row r="2399" ht="13.5" customHeight="1">
      <c r="I2399" s="9"/>
    </row>
    <row r="2400" ht="13.5" customHeight="1">
      <c r="I2400" s="9"/>
    </row>
    <row r="2401" ht="13.5" customHeight="1">
      <c r="I2401" s="9"/>
    </row>
    <row r="2402" ht="13.5" customHeight="1">
      <c r="I2402" s="9"/>
    </row>
    <row r="2403" ht="13.5" customHeight="1">
      <c r="I2403" s="9"/>
    </row>
    <row r="2404" ht="13.5" customHeight="1">
      <c r="I2404" s="9"/>
    </row>
    <row r="2405" ht="13.5" customHeight="1">
      <c r="I2405" s="9"/>
    </row>
    <row r="2406" ht="13.5" customHeight="1">
      <c r="I2406" s="9"/>
    </row>
    <row r="2407" ht="13.5" customHeight="1">
      <c r="I2407" s="9"/>
    </row>
    <row r="2408" ht="13.5" customHeight="1">
      <c r="I2408" s="9"/>
    </row>
    <row r="2409" ht="13.5" customHeight="1">
      <c r="I2409" s="9"/>
    </row>
    <row r="2410" ht="13.5" customHeight="1">
      <c r="I2410" s="9"/>
    </row>
    <row r="2411" ht="13.5" customHeight="1">
      <c r="I2411" s="9"/>
    </row>
    <row r="2412" ht="13.5" customHeight="1">
      <c r="I2412" s="9"/>
    </row>
    <row r="2413" ht="13.5" customHeight="1">
      <c r="I2413" s="9"/>
    </row>
    <row r="2414" ht="13.5" customHeight="1">
      <c r="I2414" s="9"/>
    </row>
    <row r="2415" ht="13.5" customHeight="1">
      <c r="I2415" s="9"/>
    </row>
    <row r="2416" ht="13.5" customHeight="1">
      <c r="I2416" s="9"/>
    </row>
    <row r="2417" ht="13.5" customHeight="1">
      <c r="I2417" s="9"/>
    </row>
    <row r="2418" ht="13.5" customHeight="1">
      <c r="I2418" s="9"/>
    </row>
    <row r="2419" ht="13.5" customHeight="1">
      <c r="I2419" s="9"/>
    </row>
    <row r="2420" ht="13.5" customHeight="1">
      <c r="I2420" s="9"/>
    </row>
    <row r="2421" ht="13.5" customHeight="1">
      <c r="I2421" s="9"/>
    </row>
    <row r="2422" ht="13.5" customHeight="1">
      <c r="I2422" s="9"/>
    </row>
    <row r="2423" ht="13.5" customHeight="1">
      <c r="I2423" s="9"/>
    </row>
    <row r="2424" ht="13.5" customHeight="1">
      <c r="I2424" s="9"/>
    </row>
    <row r="2425" ht="13.5" customHeight="1">
      <c r="I2425" s="9"/>
    </row>
    <row r="2426" ht="13.5" customHeight="1">
      <c r="I2426" s="9"/>
    </row>
    <row r="2427" ht="13.5" customHeight="1">
      <c r="I2427" s="9"/>
    </row>
    <row r="2428" ht="13.5" customHeight="1">
      <c r="I2428" s="9"/>
    </row>
    <row r="2429" ht="13.5" customHeight="1">
      <c r="I2429" s="9"/>
    </row>
    <row r="2430" ht="13.5" customHeight="1">
      <c r="I2430" s="9"/>
    </row>
    <row r="2431" ht="13.5" customHeight="1">
      <c r="I2431" s="9"/>
    </row>
    <row r="2432" ht="13.5" customHeight="1">
      <c r="I2432" s="9"/>
    </row>
    <row r="2433" ht="13.5" customHeight="1">
      <c r="I2433" s="9"/>
    </row>
    <row r="2434" ht="13.5" customHeight="1">
      <c r="I2434" s="9"/>
    </row>
    <row r="2435" ht="13.5" customHeight="1">
      <c r="I2435" s="9"/>
    </row>
    <row r="2436" ht="13.5" customHeight="1">
      <c r="I2436" s="9"/>
    </row>
    <row r="2437" ht="13.5" customHeight="1">
      <c r="I2437" s="9"/>
    </row>
    <row r="2438" ht="13.5" customHeight="1">
      <c r="I2438" s="9"/>
    </row>
    <row r="2439" ht="13.5" customHeight="1">
      <c r="I2439" s="9"/>
    </row>
    <row r="2440" ht="13.5" customHeight="1">
      <c r="I2440" s="9"/>
    </row>
    <row r="2441" ht="13.5" customHeight="1">
      <c r="I2441" s="9"/>
    </row>
    <row r="2442" ht="13.5" customHeight="1">
      <c r="I2442" s="9"/>
    </row>
    <row r="2443" ht="13.5" customHeight="1">
      <c r="I2443" s="9"/>
    </row>
    <row r="2444" ht="13.5" customHeight="1">
      <c r="I2444" s="9"/>
    </row>
    <row r="2445" ht="13.5" customHeight="1">
      <c r="I2445" s="9"/>
    </row>
    <row r="2446" ht="13.5" customHeight="1">
      <c r="I2446" s="9"/>
    </row>
    <row r="2447" ht="13.5" customHeight="1">
      <c r="I2447" s="9"/>
    </row>
    <row r="2448" ht="13.5" customHeight="1">
      <c r="I2448" s="9"/>
    </row>
    <row r="2449" ht="13.5" customHeight="1">
      <c r="I2449" s="9"/>
    </row>
    <row r="2450" ht="13.5" customHeight="1">
      <c r="I2450" s="9"/>
    </row>
    <row r="2451" ht="13.5" customHeight="1">
      <c r="I2451" s="9"/>
    </row>
    <row r="2452" ht="13.5" customHeight="1">
      <c r="I2452" s="9"/>
    </row>
    <row r="2453" ht="13.5" customHeight="1">
      <c r="I2453" s="9"/>
    </row>
    <row r="2454" ht="13.5" customHeight="1">
      <c r="I2454" s="9"/>
    </row>
    <row r="2455" ht="13.5" customHeight="1">
      <c r="I2455" s="9"/>
    </row>
    <row r="2456" ht="13.5" customHeight="1">
      <c r="I2456" s="9"/>
    </row>
    <row r="2457" ht="13.5" customHeight="1">
      <c r="I2457" s="9"/>
    </row>
    <row r="2458" ht="13.5" customHeight="1">
      <c r="I2458" s="9"/>
    </row>
    <row r="2459" ht="13.5" customHeight="1">
      <c r="I2459" s="9"/>
    </row>
    <row r="2460" ht="13.5" customHeight="1">
      <c r="I2460" s="9"/>
    </row>
    <row r="2461" ht="13.5" customHeight="1">
      <c r="I2461" s="9"/>
    </row>
    <row r="2462" ht="13.5" customHeight="1">
      <c r="I2462" s="9"/>
    </row>
    <row r="2463" ht="13.5" customHeight="1">
      <c r="I2463" s="9"/>
    </row>
    <row r="2464" ht="13.5" customHeight="1">
      <c r="I2464" s="9"/>
    </row>
    <row r="2465" ht="13.5" customHeight="1">
      <c r="I2465" s="9"/>
    </row>
    <row r="2466" ht="13.5" customHeight="1">
      <c r="I2466" s="9"/>
    </row>
    <row r="2467" ht="13.5" customHeight="1">
      <c r="I2467" s="9"/>
    </row>
    <row r="2468" ht="13.5" customHeight="1">
      <c r="I2468" s="9"/>
    </row>
    <row r="2469" ht="13.5" customHeight="1">
      <c r="I2469" s="9"/>
    </row>
    <row r="2470" ht="13.5" customHeight="1">
      <c r="I2470" s="9"/>
    </row>
    <row r="2471" ht="13.5" customHeight="1">
      <c r="I2471" s="9"/>
    </row>
    <row r="2472" ht="13.5" customHeight="1">
      <c r="I2472" s="9"/>
    </row>
    <row r="2473" ht="13.5" customHeight="1">
      <c r="I2473" s="9"/>
    </row>
    <row r="2474" ht="13.5" customHeight="1">
      <c r="I2474" s="9"/>
    </row>
    <row r="2475" ht="13.5" customHeight="1">
      <c r="I2475" s="9"/>
    </row>
    <row r="2476" ht="13.5" customHeight="1">
      <c r="I2476" s="9"/>
    </row>
    <row r="2477" ht="13.5" customHeight="1">
      <c r="I2477" s="9"/>
    </row>
    <row r="2478" ht="13.5" customHeight="1">
      <c r="I2478" s="9"/>
    </row>
    <row r="2479" ht="13.5" customHeight="1">
      <c r="I2479" s="9"/>
    </row>
    <row r="2480" ht="13.5" customHeight="1">
      <c r="I2480" s="9"/>
    </row>
    <row r="2481" ht="13.5" customHeight="1">
      <c r="I2481" s="9"/>
    </row>
    <row r="2482" ht="13.5" customHeight="1">
      <c r="I2482" s="9"/>
    </row>
    <row r="2483" ht="13.5" customHeight="1">
      <c r="I2483" s="9"/>
    </row>
    <row r="2484" ht="13.5" customHeight="1">
      <c r="I2484" s="9"/>
    </row>
    <row r="2485" ht="13.5" customHeight="1">
      <c r="I2485" s="9"/>
    </row>
    <row r="2486" ht="13.5" customHeight="1">
      <c r="I2486" s="9"/>
    </row>
    <row r="2487" ht="13.5" customHeight="1">
      <c r="I2487" s="9"/>
    </row>
    <row r="2488" ht="13.5" customHeight="1">
      <c r="I2488" s="9"/>
    </row>
    <row r="2489" ht="13.5" customHeight="1">
      <c r="I2489" s="9"/>
    </row>
    <row r="2490" ht="13.5" customHeight="1">
      <c r="I2490" s="9"/>
    </row>
    <row r="2491" ht="13.5" customHeight="1">
      <c r="I2491" s="9"/>
    </row>
    <row r="2492" ht="13.5" customHeight="1">
      <c r="I2492" s="9"/>
    </row>
    <row r="2493" ht="13.5" customHeight="1">
      <c r="I2493" s="9"/>
    </row>
    <row r="2494" ht="13.5" customHeight="1">
      <c r="I2494" s="9"/>
    </row>
    <row r="2495" ht="13.5" customHeight="1">
      <c r="I2495" s="9"/>
    </row>
    <row r="2496" ht="13.5" customHeight="1">
      <c r="I2496" s="9"/>
    </row>
    <row r="2497" ht="13.5" customHeight="1">
      <c r="I2497" s="9"/>
    </row>
    <row r="2498" ht="13.5" customHeight="1">
      <c r="I2498" s="9"/>
    </row>
    <row r="2499" ht="13.5" customHeight="1">
      <c r="I2499" s="9"/>
    </row>
    <row r="2500" ht="13.5" customHeight="1">
      <c r="I2500" s="9"/>
    </row>
    <row r="2501" ht="13.5" customHeight="1">
      <c r="I2501" s="9"/>
    </row>
    <row r="2502" ht="13.5" customHeight="1">
      <c r="I2502" s="9"/>
    </row>
    <row r="2503" ht="13.5" customHeight="1">
      <c r="I2503" s="9"/>
    </row>
    <row r="2504" ht="13.5" customHeight="1">
      <c r="I2504" s="9"/>
    </row>
    <row r="2505" ht="13.5" customHeight="1">
      <c r="I2505" s="9"/>
    </row>
    <row r="2506" ht="13.5" customHeight="1">
      <c r="I2506" s="9"/>
    </row>
    <row r="2507" ht="13.5" customHeight="1">
      <c r="I2507" s="9"/>
    </row>
    <row r="2508" ht="13.5" customHeight="1">
      <c r="I2508" s="9"/>
    </row>
    <row r="2509" ht="13.5" customHeight="1">
      <c r="I2509" s="9"/>
    </row>
    <row r="2510" ht="13.5" customHeight="1">
      <c r="I2510" s="9"/>
    </row>
    <row r="2511" ht="13.5" customHeight="1">
      <c r="I2511" s="9"/>
    </row>
    <row r="2512" ht="13.5" customHeight="1">
      <c r="I2512" s="9"/>
    </row>
    <row r="2513" ht="13.5" customHeight="1">
      <c r="I2513" s="9"/>
    </row>
    <row r="2514" ht="13.5" customHeight="1">
      <c r="I2514" s="9"/>
    </row>
    <row r="2515" ht="13.5" customHeight="1">
      <c r="I2515" s="9"/>
    </row>
    <row r="2516" ht="13.5" customHeight="1">
      <c r="I2516" s="9"/>
    </row>
    <row r="2517" ht="13.5" customHeight="1">
      <c r="I2517" s="9"/>
    </row>
    <row r="2518" ht="13.5" customHeight="1">
      <c r="I2518" s="9"/>
    </row>
    <row r="2519" ht="13.5" customHeight="1">
      <c r="I2519" s="9"/>
    </row>
    <row r="2520" ht="13.5" customHeight="1">
      <c r="I2520" s="9"/>
    </row>
    <row r="2521" ht="13.5" customHeight="1">
      <c r="I2521" s="9"/>
    </row>
    <row r="2522" ht="13.5" customHeight="1">
      <c r="I2522" s="9"/>
    </row>
    <row r="2523" ht="13.5" customHeight="1">
      <c r="I2523" s="9"/>
    </row>
    <row r="2524" ht="13.5" customHeight="1">
      <c r="I2524" s="9"/>
    </row>
    <row r="2525" ht="13.5" customHeight="1">
      <c r="I2525" s="9"/>
    </row>
    <row r="2526" ht="13.5" customHeight="1">
      <c r="I2526" s="9"/>
    </row>
    <row r="2527" ht="13.5" customHeight="1">
      <c r="I2527" s="9"/>
    </row>
    <row r="2528" ht="13.5" customHeight="1">
      <c r="I2528" s="9"/>
    </row>
    <row r="2529" ht="13.5" customHeight="1">
      <c r="I2529" s="9"/>
    </row>
    <row r="2530" ht="13.5" customHeight="1">
      <c r="I2530" s="9"/>
    </row>
    <row r="2531" ht="13.5" customHeight="1">
      <c r="I2531" s="9"/>
    </row>
    <row r="2532" ht="13.5" customHeight="1">
      <c r="I2532" s="9"/>
    </row>
    <row r="2533" ht="13.5" customHeight="1">
      <c r="I2533" s="9"/>
    </row>
    <row r="2534" ht="13.5" customHeight="1">
      <c r="I2534" s="9"/>
    </row>
    <row r="2535" ht="13.5" customHeight="1">
      <c r="I2535" s="9"/>
    </row>
    <row r="2536" ht="13.5" customHeight="1">
      <c r="I2536" s="9"/>
    </row>
    <row r="2537" ht="13.5" customHeight="1">
      <c r="I2537" s="9"/>
    </row>
    <row r="2538" ht="13.5" customHeight="1">
      <c r="I2538" s="9"/>
    </row>
    <row r="2539" ht="13.5" customHeight="1">
      <c r="I2539" s="9"/>
    </row>
    <row r="2540" ht="13.5" customHeight="1">
      <c r="I2540" s="9"/>
    </row>
    <row r="2541" ht="13.5" customHeight="1">
      <c r="I2541" s="9"/>
    </row>
    <row r="2542" ht="13.5" customHeight="1">
      <c r="I2542" s="9"/>
    </row>
    <row r="2543" ht="13.5" customHeight="1">
      <c r="I2543" s="9"/>
    </row>
    <row r="2544" ht="13.5" customHeight="1">
      <c r="I2544" s="9"/>
    </row>
    <row r="2545" ht="13.5" customHeight="1">
      <c r="I2545" s="9"/>
    </row>
    <row r="2546" ht="13.5" customHeight="1">
      <c r="I2546" s="9"/>
    </row>
    <row r="2547" ht="13.5" customHeight="1">
      <c r="I2547" s="9"/>
    </row>
    <row r="2548" ht="13.5" customHeight="1">
      <c r="I2548" s="9"/>
    </row>
    <row r="2549" ht="13.5" customHeight="1">
      <c r="I2549" s="9"/>
    </row>
    <row r="2550" ht="13.5" customHeight="1">
      <c r="I2550" s="9"/>
    </row>
    <row r="2551" ht="13.5" customHeight="1">
      <c r="I2551" s="9"/>
    </row>
    <row r="2552" ht="13.5" customHeight="1">
      <c r="I2552" s="9"/>
    </row>
    <row r="2553" ht="13.5" customHeight="1">
      <c r="I2553" s="9"/>
    </row>
    <row r="2554" ht="13.5" customHeight="1">
      <c r="I2554" s="9"/>
    </row>
    <row r="2555" ht="13.5" customHeight="1">
      <c r="I2555" s="9"/>
    </row>
    <row r="2556" ht="13.5" customHeight="1">
      <c r="I2556" s="9"/>
    </row>
    <row r="2557" ht="13.5" customHeight="1">
      <c r="I2557" s="9"/>
    </row>
    <row r="2558" ht="13.5" customHeight="1">
      <c r="I2558" s="9"/>
    </row>
    <row r="2559" ht="13.5" customHeight="1">
      <c r="I2559" s="9"/>
    </row>
    <row r="2560" ht="13.5" customHeight="1">
      <c r="I2560" s="9"/>
    </row>
    <row r="2561" ht="13.5" customHeight="1">
      <c r="I2561" s="9"/>
    </row>
    <row r="2562" ht="13.5" customHeight="1">
      <c r="I2562" s="9"/>
    </row>
    <row r="2563" ht="13.5" customHeight="1">
      <c r="I2563" s="9"/>
    </row>
    <row r="2564" ht="13.5" customHeight="1">
      <c r="I2564" s="9"/>
    </row>
    <row r="2565" ht="13.5" customHeight="1">
      <c r="I2565" s="9"/>
    </row>
    <row r="2566" ht="13.5" customHeight="1">
      <c r="I2566" s="9"/>
    </row>
    <row r="2567" ht="13.5" customHeight="1">
      <c r="I2567" s="9"/>
    </row>
    <row r="2568" ht="13.5" customHeight="1">
      <c r="I2568" s="9"/>
    </row>
    <row r="2569" ht="13.5" customHeight="1">
      <c r="I2569" s="9"/>
    </row>
    <row r="2570" ht="13.5" customHeight="1">
      <c r="I2570" s="9"/>
    </row>
    <row r="2571" ht="13.5" customHeight="1">
      <c r="I2571" s="9"/>
    </row>
    <row r="2572" ht="13.5" customHeight="1">
      <c r="I2572" s="9"/>
    </row>
    <row r="2573" ht="13.5" customHeight="1">
      <c r="I2573" s="9"/>
    </row>
    <row r="2574" ht="13.5" customHeight="1">
      <c r="I2574" s="9"/>
    </row>
    <row r="2575" ht="13.5" customHeight="1">
      <c r="I2575" s="9"/>
    </row>
    <row r="2576" ht="13.5" customHeight="1">
      <c r="I2576" s="9"/>
    </row>
    <row r="2577" ht="13.5" customHeight="1">
      <c r="I2577" s="9"/>
    </row>
    <row r="2578" ht="13.5" customHeight="1">
      <c r="I2578" s="9"/>
    </row>
    <row r="2579" ht="13.5" customHeight="1">
      <c r="I2579" s="9"/>
    </row>
    <row r="2580" ht="13.5" customHeight="1">
      <c r="I2580" s="9"/>
    </row>
    <row r="2581" ht="13.5" customHeight="1">
      <c r="I2581" s="9"/>
    </row>
    <row r="2582" ht="13.5" customHeight="1">
      <c r="I2582" s="9"/>
    </row>
    <row r="2583" ht="13.5" customHeight="1">
      <c r="I2583" s="9"/>
    </row>
    <row r="2584" ht="13.5" customHeight="1">
      <c r="I2584" s="9"/>
    </row>
    <row r="2585" ht="13.5" customHeight="1">
      <c r="I2585" s="9"/>
    </row>
    <row r="2586" ht="13.5" customHeight="1">
      <c r="I2586" s="9"/>
    </row>
    <row r="2587" ht="13.5" customHeight="1">
      <c r="I2587" s="9"/>
    </row>
    <row r="2588" ht="13.5" customHeight="1">
      <c r="I2588" s="9"/>
    </row>
    <row r="2589" ht="13.5" customHeight="1">
      <c r="I2589" s="9"/>
    </row>
    <row r="2590" ht="13.5" customHeight="1">
      <c r="I2590" s="9"/>
    </row>
    <row r="2591" ht="13.5" customHeight="1">
      <c r="I2591" s="9"/>
    </row>
    <row r="2592" ht="13.5" customHeight="1">
      <c r="I2592" s="9"/>
    </row>
    <row r="2593" ht="13.5" customHeight="1">
      <c r="I2593" s="9"/>
    </row>
    <row r="2594" ht="13.5" customHeight="1">
      <c r="I2594" s="9"/>
    </row>
    <row r="2595" ht="13.5" customHeight="1">
      <c r="I2595" s="9"/>
    </row>
    <row r="2596" ht="13.5" customHeight="1">
      <c r="I2596" s="9"/>
    </row>
    <row r="2597" ht="13.5" customHeight="1">
      <c r="I2597" s="9"/>
    </row>
    <row r="2598" ht="13.5" customHeight="1">
      <c r="I2598" s="9"/>
    </row>
    <row r="2599" ht="13.5" customHeight="1">
      <c r="I2599" s="9"/>
    </row>
    <row r="2600" ht="13.5" customHeight="1">
      <c r="I2600" s="9"/>
    </row>
    <row r="2601" ht="13.5" customHeight="1">
      <c r="I2601" s="9"/>
    </row>
    <row r="2602" ht="13.5" customHeight="1">
      <c r="I2602" s="9"/>
    </row>
    <row r="2603" ht="13.5" customHeight="1">
      <c r="I2603" s="9"/>
    </row>
    <row r="2604" ht="13.5" customHeight="1">
      <c r="I2604" s="9"/>
    </row>
    <row r="2605" ht="13.5" customHeight="1">
      <c r="I2605" s="9"/>
    </row>
    <row r="2606" ht="13.5" customHeight="1">
      <c r="I2606" s="9"/>
    </row>
    <row r="2607" ht="13.5" customHeight="1">
      <c r="I2607" s="9"/>
    </row>
    <row r="2608" ht="13.5" customHeight="1">
      <c r="I2608" s="9"/>
    </row>
    <row r="2609" ht="13.5" customHeight="1">
      <c r="I2609" s="9"/>
    </row>
    <row r="2610" ht="13.5" customHeight="1">
      <c r="I2610" s="9"/>
    </row>
    <row r="2611" ht="13.5" customHeight="1">
      <c r="I2611" s="9"/>
    </row>
    <row r="2612" ht="13.5" customHeight="1">
      <c r="I2612" s="9"/>
    </row>
    <row r="2613" ht="13.5" customHeight="1">
      <c r="I2613" s="9"/>
    </row>
    <row r="2614" ht="13.5" customHeight="1">
      <c r="I2614" s="9"/>
    </row>
    <row r="2615" ht="13.5" customHeight="1">
      <c r="I2615" s="9"/>
    </row>
    <row r="2616" ht="13.5" customHeight="1">
      <c r="I2616" s="9"/>
    </row>
    <row r="2617" ht="13.5" customHeight="1">
      <c r="I2617" s="9"/>
    </row>
    <row r="2618" ht="13.5" customHeight="1">
      <c r="I2618" s="9"/>
    </row>
    <row r="2619" ht="13.5" customHeight="1">
      <c r="I2619" s="9"/>
    </row>
    <row r="2620" ht="13.5" customHeight="1">
      <c r="I2620" s="9"/>
    </row>
    <row r="2621" ht="13.5" customHeight="1">
      <c r="I2621" s="9"/>
    </row>
    <row r="2622" ht="13.5" customHeight="1">
      <c r="I2622" s="9"/>
    </row>
    <row r="2623" ht="13.5" customHeight="1">
      <c r="I2623" s="9"/>
    </row>
    <row r="2624" ht="13.5" customHeight="1">
      <c r="I2624" s="9"/>
    </row>
    <row r="2625" ht="13.5" customHeight="1">
      <c r="I2625" s="9"/>
    </row>
    <row r="2626" ht="13.5" customHeight="1">
      <c r="I2626" s="9"/>
    </row>
    <row r="2627" ht="13.5" customHeight="1">
      <c r="I2627" s="9"/>
    </row>
    <row r="2628" ht="13.5" customHeight="1">
      <c r="I2628" s="9"/>
    </row>
    <row r="2629" ht="13.5" customHeight="1">
      <c r="I2629" s="9"/>
    </row>
    <row r="2630" ht="13.5" customHeight="1">
      <c r="I2630" s="9"/>
    </row>
    <row r="2631" ht="13.5" customHeight="1">
      <c r="I2631" s="9"/>
    </row>
    <row r="2632" ht="13.5" customHeight="1">
      <c r="I2632" s="9"/>
    </row>
    <row r="2633" ht="13.5" customHeight="1">
      <c r="I2633" s="9"/>
    </row>
    <row r="2634" ht="13.5" customHeight="1">
      <c r="I2634" s="9"/>
    </row>
    <row r="2635" ht="13.5" customHeight="1">
      <c r="I2635" s="9"/>
    </row>
    <row r="2636" ht="13.5" customHeight="1">
      <c r="I2636" s="9"/>
    </row>
    <row r="2637" ht="13.5" customHeight="1">
      <c r="I2637" s="9"/>
    </row>
    <row r="2638" ht="13.5" customHeight="1">
      <c r="I2638" s="9"/>
    </row>
    <row r="2639" ht="13.5" customHeight="1">
      <c r="I2639" s="9"/>
    </row>
    <row r="2640" ht="13.5" customHeight="1">
      <c r="I2640" s="9"/>
    </row>
    <row r="2641" ht="13.5" customHeight="1">
      <c r="I2641" s="9"/>
    </row>
    <row r="2642" ht="13.5" customHeight="1">
      <c r="I2642" s="9"/>
    </row>
    <row r="2643" ht="13.5" customHeight="1">
      <c r="I2643" s="9"/>
    </row>
    <row r="2644" ht="13.5" customHeight="1">
      <c r="I2644" s="9"/>
    </row>
    <row r="2645" ht="13.5" customHeight="1">
      <c r="I2645" s="9"/>
    </row>
    <row r="2646" ht="13.5" customHeight="1">
      <c r="I2646" s="9"/>
    </row>
    <row r="2647" ht="13.5" customHeight="1">
      <c r="I2647" s="9"/>
    </row>
    <row r="2648" ht="13.5" customHeight="1">
      <c r="I2648" s="9"/>
    </row>
    <row r="2649" ht="13.5" customHeight="1">
      <c r="I2649" s="9"/>
    </row>
    <row r="2650" ht="13.5" customHeight="1">
      <c r="I2650" s="9"/>
    </row>
    <row r="2651" ht="13.5" customHeight="1">
      <c r="I2651" s="9"/>
    </row>
    <row r="2652" ht="13.5" customHeight="1">
      <c r="I2652" s="9"/>
    </row>
    <row r="2653" ht="13.5" customHeight="1">
      <c r="I2653" s="9"/>
    </row>
    <row r="2654" ht="13.5" customHeight="1">
      <c r="I2654" s="9"/>
    </row>
    <row r="2655" ht="13.5" customHeight="1">
      <c r="I2655" s="9"/>
    </row>
    <row r="2656" ht="13.5" customHeight="1">
      <c r="I2656" s="9"/>
    </row>
    <row r="2657" ht="13.5" customHeight="1">
      <c r="I2657" s="9"/>
    </row>
    <row r="2658" ht="13.5" customHeight="1">
      <c r="I2658" s="9"/>
    </row>
    <row r="2659" ht="13.5" customHeight="1">
      <c r="I2659" s="9"/>
    </row>
    <row r="2660" ht="13.5" customHeight="1">
      <c r="I2660" s="9"/>
    </row>
    <row r="2661" ht="13.5" customHeight="1">
      <c r="I2661" s="9"/>
    </row>
    <row r="2662" ht="13.5" customHeight="1">
      <c r="I2662" s="9"/>
    </row>
    <row r="2663" ht="13.5" customHeight="1">
      <c r="I2663" s="9"/>
    </row>
    <row r="2664" ht="13.5" customHeight="1">
      <c r="I2664" s="9"/>
    </row>
    <row r="2665" ht="13.5" customHeight="1">
      <c r="I2665" s="9"/>
    </row>
    <row r="2666" ht="13.5" customHeight="1">
      <c r="I2666" s="9"/>
    </row>
    <row r="2667" ht="13.5" customHeight="1">
      <c r="I2667" s="9"/>
    </row>
    <row r="2668" ht="13.5" customHeight="1">
      <c r="I2668" s="9"/>
    </row>
    <row r="2669" ht="13.5" customHeight="1">
      <c r="I2669" s="9"/>
    </row>
    <row r="2670" ht="13.5" customHeight="1">
      <c r="I2670" s="9"/>
    </row>
    <row r="2671" ht="13.5" customHeight="1">
      <c r="I2671" s="9"/>
    </row>
    <row r="2672" ht="13.5" customHeight="1">
      <c r="I2672" s="9"/>
    </row>
    <row r="2673" ht="13.5" customHeight="1">
      <c r="I2673" s="9"/>
    </row>
    <row r="2674" ht="13.5" customHeight="1">
      <c r="I2674" s="9"/>
    </row>
    <row r="2675" ht="13.5" customHeight="1">
      <c r="I2675" s="9"/>
    </row>
    <row r="2676" ht="13.5" customHeight="1">
      <c r="I2676" s="9"/>
    </row>
    <row r="2677" ht="13.5" customHeight="1">
      <c r="I2677" s="9"/>
    </row>
    <row r="2678" ht="13.5" customHeight="1">
      <c r="I2678" s="9"/>
    </row>
    <row r="2679" ht="13.5" customHeight="1">
      <c r="I2679" s="9"/>
    </row>
    <row r="2680" ht="13.5" customHeight="1">
      <c r="I2680" s="9"/>
    </row>
    <row r="2681" ht="13.5" customHeight="1">
      <c r="I2681" s="9"/>
    </row>
    <row r="2682" ht="13.5" customHeight="1">
      <c r="I2682" s="9"/>
    </row>
    <row r="2683" ht="13.5" customHeight="1">
      <c r="I2683" s="9"/>
    </row>
    <row r="2684" ht="13.5" customHeight="1">
      <c r="I2684" s="9"/>
    </row>
    <row r="2685" ht="13.5" customHeight="1">
      <c r="I2685" s="9"/>
    </row>
    <row r="2686" ht="13.5" customHeight="1">
      <c r="I2686" s="9"/>
    </row>
    <row r="2687" ht="13.5" customHeight="1">
      <c r="I2687" s="9"/>
    </row>
    <row r="2688" ht="13.5" customHeight="1">
      <c r="I2688" s="9"/>
    </row>
    <row r="2689" ht="13.5" customHeight="1">
      <c r="I2689" s="9"/>
    </row>
    <row r="2690" ht="13.5" customHeight="1">
      <c r="I2690" s="9"/>
    </row>
    <row r="2691" ht="13.5" customHeight="1">
      <c r="I2691" s="9"/>
    </row>
    <row r="2692" ht="13.5" customHeight="1">
      <c r="I2692" s="9"/>
    </row>
    <row r="2693" ht="13.5" customHeight="1">
      <c r="I2693" s="9"/>
    </row>
    <row r="2694" ht="13.5" customHeight="1">
      <c r="I2694" s="9"/>
    </row>
    <row r="2695" ht="13.5" customHeight="1">
      <c r="I2695" s="9"/>
    </row>
    <row r="2696" ht="13.5" customHeight="1">
      <c r="I2696" s="9"/>
    </row>
    <row r="2697" ht="13.5" customHeight="1">
      <c r="I2697" s="9"/>
    </row>
    <row r="2698" ht="13.5" customHeight="1">
      <c r="I2698" s="9"/>
    </row>
    <row r="2699" ht="13.5" customHeight="1">
      <c r="I2699" s="9"/>
    </row>
    <row r="2700" ht="13.5" customHeight="1">
      <c r="I2700" s="9"/>
    </row>
    <row r="2701" ht="13.5" customHeight="1">
      <c r="I2701" s="9"/>
    </row>
    <row r="2702" ht="13.5" customHeight="1">
      <c r="I2702" s="9"/>
    </row>
    <row r="2703" ht="13.5" customHeight="1">
      <c r="I2703" s="9"/>
    </row>
    <row r="2704" ht="13.5" customHeight="1">
      <c r="I2704" s="9"/>
    </row>
    <row r="2705" ht="13.5" customHeight="1">
      <c r="I2705" s="9"/>
    </row>
    <row r="2706" ht="13.5" customHeight="1">
      <c r="I2706" s="9"/>
    </row>
    <row r="2707" ht="13.5" customHeight="1">
      <c r="I2707" s="9"/>
    </row>
    <row r="2708" ht="13.5" customHeight="1">
      <c r="I2708" s="9"/>
    </row>
    <row r="2709" ht="13.5" customHeight="1">
      <c r="I2709" s="9"/>
    </row>
    <row r="2710" ht="13.5" customHeight="1">
      <c r="I2710" s="9"/>
    </row>
    <row r="2711" ht="13.5" customHeight="1">
      <c r="I2711" s="9"/>
    </row>
    <row r="2712" ht="13.5" customHeight="1">
      <c r="I2712" s="9"/>
    </row>
    <row r="2713" ht="13.5" customHeight="1">
      <c r="I2713" s="9"/>
    </row>
    <row r="2714" ht="13.5" customHeight="1">
      <c r="I2714" s="9"/>
    </row>
    <row r="2715" ht="13.5" customHeight="1">
      <c r="I2715" s="9"/>
    </row>
    <row r="2716" ht="13.5" customHeight="1">
      <c r="I2716" s="9"/>
    </row>
    <row r="2717" ht="13.5" customHeight="1">
      <c r="I2717" s="9"/>
    </row>
    <row r="2718" ht="13.5" customHeight="1">
      <c r="I2718" s="9"/>
    </row>
    <row r="2719" ht="13.5" customHeight="1">
      <c r="I2719" s="9"/>
    </row>
    <row r="2720" ht="13.5" customHeight="1">
      <c r="I2720" s="9"/>
    </row>
    <row r="2721" ht="13.5" customHeight="1">
      <c r="I2721" s="9"/>
    </row>
    <row r="2722" ht="13.5" customHeight="1">
      <c r="I2722" s="9"/>
    </row>
    <row r="2723" ht="13.5" customHeight="1">
      <c r="I2723" s="9"/>
    </row>
    <row r="2724" ht="13.5" customHeight="1">
      <c r="I2724" s="9"/>
    </row>
    <row r="2725" ht="13.5" customHeight="1">
      <c r="I2725" s="9"/>
    </row>
    <row r="2726" ht="13.5" customHeight="1">
      <c r="I2726" s="9"/>
    </row>
    <row r="2727" ht="13.5" customHeight="1">
      <c r="I2727" s="9"/>
    </row>
    <row r="2728" ht="13.5" customHeight="1">
      <c r="I2728" s="9"/>
    </row>
    <row r="2729" ht="13.5" customHeight="1">
      <c r="I2729" s="9"/>
    </row>
    <row r="2730" ht="13.5" customHeight="1">
      <c r="I2730" s="9"/>
    </row>
    <row r="2731" ht="13.5" customHeight="1">
      <c r="I2731" s="9"/>
    </row>
    <row r="2732" ht="13.5" customHeight="1">
      <c r="I2732" s="9"/>
    </row>
    <row r="2733" ht="13.5" customHeight="1">
      <c r="I2733" s="9"/>
    </row>
    <row r="2734" ht="13.5" customHeight="1">
      <c r="I2734" s="9"/>
    </row>
    <row r="2735" ht="13.5" customHeight="1">
      <c r="I2735" s="9"/>
    </row>
    <row r="2736" ht="13.5" customHeight="1">
      <c r="I2736" s="9"/>
    </row>
    <row r="2737" ht="13.5" customHeight="1">
      <c r="I2737" s="9"/>
    </row>
    <row r="2738" ht="13.5" customHeight="1">
      <c r="I2738" s="9"/>
    </row>
    <row r="2739" ht="13.5" customHeight="1">
      <c r="I2739" s="9"/>
    </row>
    <row r="2740" ht="13.5" customHeight="1">
      <c r="I2740" s="9"/>
    </row>
    <row r="2741" ht="13.5" customHeight="1">
      <c r="I2741" s="9"/>
    </row>
    <row r="2742" ht="13.5" customHeight="1">
      <c r="I2742" s="9"/>
    </row>
    <row r="2743" ht="13.5" customHeight="1">
      <c r="I2743" s="9"/>
    </row>
    <row r="2744" ht="13.5" customHeight="1">
      <c r="I2744" s="9"/>
    </row>
    <row r="2745" ht="13.5" customHeight="1">
      <c r="I2745" s="9"/>
    </row>
    <row r="2746" ht="13.5" customHeight="1">
      <c r="I2746" s="9"/>
    </row>
    <row r="2747" ht="13.5" customHeight="1">
      <c r="I2747" s="9"/>
    </row>
    <row r="2748" ht="13.5" customHeight="1">
      <c r="I2748" s="9"/>
    </row>
    <row r="2749" ht="13.5" customHeight="1">
      <c r="I2749" s="9"/>
    </row>
    <row r="2750" ht="13.5" customHeight="1">
      <c r="I2750" s="9"/>
    </row>
    <row r="2751" ht="13.5" customHeight="1">
      <c r="I2751" s="9"/>
    </row>
    <row r="2752" ht="13.5" customHeight="1">
      <c r="I2752" s="9"/>
    </row>
    <row r="2753" ht="13.5" customHeight="1">
      <c r="I2753" s="9"/>
    </row>
    <row r="2754" ht="13.5" customHeight="1">
      <c r="I2754" s="9"/>
    </row>
    <row r="2755" ht="13.5" customHeight="1">
      <c r="I2755" s="9"/>
    </row>
    <row r="2756" ht="13.5" customHeight="1">
      <c r="I2756" s="9"/>
    </row>
    <row r="2757" ht="13.5" customHeight="1">
      <c r="I2757" s="9"/>
    </row>
    <row r="2758" ht="13.5" customHeight="1">
      <c r="I2758" s="9"/>
    </row>
    <row r="2759" ht="13.5" customHeight="1">
      <c r="I2759" s="9"/>
    </row>
    <row r="2760" ht="13.5" customHeight="1">
      <c r="I2760" s="9"/>
    </row>
    <row r="2761" ht="13.5" customHeight="1">
      <c r="I2761" s="9"/>
    </row>
    <row r="2762" ht="13.5" customHeight="1">
      <c r="I2762" s="9"/>
    </row>
    <row r="2763" ht="13.5" customHeight="1">
      <c r="I2763" s="9"/>
    </row>
    <row r="2764" ht="13.5" customHeight="1">
      <c r="I2764" s="9"/>
    </row>
    <row r="2765" ht="13.5" customHeight="1">
      <c r="I2765" s="9"/>
    </row>
    <row r="2766" ht="13.5" customHeight="1">
      <c r="I2766" s="9"/>
    </row>
    <row r="2767" ht="13.5" customHeight="1">
      <c r="I2767" s="9"/>
    </row>
    <row r="2768" ht="13.5" customHeight="1">
      <c r="I2768" s="9"/>
    </row>
    <row r="2769" ht="13.5" customHeight="1">
      <c r="I2769" s="9"/>
    </row>
    <row r="2770" ht="13.5" customHeight="1">
      <c r="I2770" s="9"/>
    </row>
    <row r="2771" ht="13.5" customHeight="1">
      <c r="I2771" s="9"/>
    </row>
    <row r="2772" ht="13.5" customHeight="1">
      <c r="I2772" s="9"/>
    </row>
    <row r="2773" ht="13.5" customHeight="1">
      <c r="I2773" s="9"/>
    </row>
    <row r="2774" ht="13.5" customHeight="1">
      <c r="I2774" s="9"/>
    </row>
    <row r="2775" ht="13.5" customHeight="1">
      <c r="I2775" s="9"/>
    </row>
    <row r="2776" ht="13.5" customHeight="1">
      <c r="I2776" s="9"/>
    </row>
    <row r="2777" ht="13.5" customHeight="1">
      <c r="I2777" s="9"/>
    </row>
    <row r="2778" ht="13.5" customHeight="1">
      <c r="I2778" s="9"/>
    </row>
    <row r="2779" ht="13.5" customHeight="1">
      <c r="I2779" s="9"/>
    </row>
    <row r="2780" ht="13.5" customHeight="1">
      <c r="I2780" s="9"/>
    </row>
    <row r="2781" ht="13.5" customHeight="1">
      <c r="I2781" s="9"/>
    </row>
    <row r="2782" ht="13.5" customHeight="1">
      <c r="I2782" s="9"/>
    </row>
    <row r="2783" ht="13.5" customHeight="1">
      <c r="I2783" s="9"/>
    </row>
    <row r="2784" ht="13.5" customHeight="1">
      <c r="I2784" s="9"/>
    </row>
    <row r="2785" ht="13.5" customHeight="1">
      <c r="I2785" s="9"/>
    </row>
    <row r="2786" ht="13.5" customHeight="1">
      <c r="I2786" s="9"/>
    </row>
    <row r="2787" ht="13.5" customHeight="1">
      <c r="I2787" s="9"/>
    </row>
    <row r="2788" ht="13.5" customHeight="1">
      <c r="I2788" s="9"/>
    </row>
    <row r="2789" ht="13.5" customHeight="1">
      <c r="I2789" s="9"/>
    </row>
    <row r="2790" ht="13.5" customHeight="1">
      <c r="I2790" s="9"/>
    </row>
    <row r="2791" ht="13.5" customHeight="1">
      <c r="I2791" s="9"/>
    </row>
    <row r="2792" ht="13.5" customHeight="1">
      <c r="I2792" s="9"/>
    </row>
    <row r="2793" ht="13.5" customHeight="1">
      <c r="I2793" s="9"/>
    </row>
    <row r="2794" ht="13.5" customHeight="1">
      <c r="I2794" s="9"/>
    </row>
    <row r="2795" ht="13.5" customHeight="1">
      <c r="I2795" s="9"/>
    </row>
    <row r="2796" ht="13.5" customHeight="1">
      <c r="I2796" s="9"/>
    </row>
    <row r="2797" ht="13.5" customHeight="1">
      <c r="I2797" s="9"/>
    </row>
    <row r="2798" ht="13.5" customHeight="1">
      <c r="I2798" s="9"/>
    </row>
    <row r="2799" ht="13.5" customHeight="1">
      <c r="I2799" s="9"/>
    </row>
    <row r="2800" ht="13.5" customHeight="1">
      <c r="I2800" s="9"/>
    </row>
    <row r="2801" ht="13.5" customHeight="1">
      <c r="I2801" s="9"/>
    </row>
    <row r="2802" ht="13.5" customHeight="1">
      <c r="I2802" s="9"/>
    </row>
    <row r="2803" ht="13.5" customHeight="1">
      <c r="I2803" s="9"/>
    </row>
    <row r="2804" ht="13.5" customHeight="1">
      <c r="I2804" s="9"/>
    </row>
    <row r="2805" ht="13.5" customHeight="1">
      <c r="I2805" s="9"/>
    </row>
    <row r="2806" ht="13.5" customHeight="1">
      <c r="I2806" s="9"/>
    </row>
    <row r="2807" ht="13.5" customHeight="1">
      <c r="I2807" s="9"/>
    </row>
    <row r="2808" ht="13.5" customHeight="1">
      <c r="I2808" s="9"/>
    </row>
    <row r="2809" ht="13.5" customHeight="1">
      <c r="I2809" s="9"/>
    </row>
    <row r="2810" ht="13.5" customHeight="1">
      <c r="I2810" s="9"/>
    </row>
    <row r="2811" ht="13.5" customHeight="1">
      <c r="I2811" s="9"/>
    </row>
    <row r="2812" ht="13.5" customHeight="1">
      <c r="I2812" s="9"/>
    </row>
    <row r="2813" ht="13.5" customHeight="1">
      <c r="I2813" s="9"/>
    </row>
    <row r="2814" ht="13.5" customHeight="1">
      <c r="I2814" s="9"/>
    </row>
    <row r="2815" ht="13.5" customHeight="1">
      <c r="I2815" s="9"/>
    </row>
    <row r="2816" ht="13.5" customHeight="1">
      <c r="I2816" s="9"/>
    </row>
    <row r="2817" ht="13.5" customHeight="1">
      <c r="I2817" s="9"/>
    </row>
    <row r="2818" ht="13.5" customHeight="1">
      <c r="I2818" s="9"/>
    </row>
    <row r="2819" ht="13.5" customHeight="1">
      <c r="I2819" s="9"/>
    </row>
    <row r="2820" ht="13.5" customHeight="1">
      <c r="I2820" s="9"/>
    </row>
    <row r="2821" ht="13.5" customHeight="1">
      <c r="I2821" s="9"/>
    </row>
    <row r="2822" ht="13.5" customHeight="1">
      <c r="I2822" s="9"/>
    </row>
    <row r="2823" ht="13.5" customHeight="1">
      <c r="I2823" s="9"/>
    </row>
    <row r="2824" ht="13.5" customHeight="1">
      <c r="I2824" s="9"/>
    </row>
    <row r="2825" ht="13.5" customHeight="1">
      <c r="I2825" s="9"/>
    </row>
    <row r="2826" ht="13.5" customHeight="1">
      <c r="I2826" s="9"/>
    </row>
    <row r="2827" ht="13.5" customHeight="1">
      <c r="I2827" s="9"/>
    </row>
    <row r="2828" ht="13.5" customHeight="1">
      <c r="I2828" s="9"/>
    </row>
    <row r="2829" ht="13.5" customHeight="1">
      <c r="I2829" s="9"/>
    </row>
    <row r="2830" ht="13.5" customHeight="1">
      <c r="I2830" s="9"/>
    </row>
    <row r="2831" ht="13.5" customHeight="1">
      <c r="I2831" s="9"/>
    </row>
    <row r="2832" ht="13.5" customHeight="1">
      <c r="I2832" s="9"/>
    </row>
    <row r="2833" ht="13.5" customHeight="1">
      <c r="I2833" s="9"/>
    </row>
    <row r="2834" ht="13.5" customHeight="1">
      <c r="I2834" s="9"/>
    </row>
    <row r="2835" ht="13.5" customHeight="1">
      <c r="I2835" s="9"/>
    </row>
    <row r="2836" ht="13.5" customHeight="1">
      <c r="I2836" s="9"/>
    </row>
    <row r="2837" ht="13.5" customHeight="1">
      <c r="I2837" s="9"/>
    </row>
    <row r="2838" ht="13.5" customHeight="1">
      <c r="I2838" s="9"/>
    </row>
    <row r="2839" ht="13.5" customHeight="1">
      <c r="I2839" s="9"/>
    </row>
    <row r="2840" ht="13.5" customHeight="1">
      <c r="I2840" s="9"/>
    </row>
    <row r="2841" ht="13.5" customHeight="1">
      <c r="I2841" s="9"/>
    </row>
    <row r="2842" ht="13.5" customHeight="1">
      <c r="I2842" s="9"/>
    </row>
    <row r="2843" ht="13.5" customHeight="1">
      <c r="I2843" s="9"/>
    </row>
    <row r="2844" ht="13.5" customHeight="1">
      <c r="I2844" s="9"/>
    </row>
    <row r="2845" ht="13.5" customHeight="1">
      <c r="I2845" s="9"/>
    </row>
    <row r="2846" ht="13.5" customHeight="1">
      <c r="I2846" s="9"/>
    </row>
    <row r="2847" ht="13.5" customHeight="1">
      <c r="I2847" s="9"/>
    </row>
    <row r="2848" ht="13.5" customHeight="1">
      <c r="I2848" s="9"/>
    </row>
    <row r="2849" ht="13.5" customHeight="1">
      <c r="I2849" s="9"/>
    </row>
    <row r="2850" ht="13.5" customHeight="1">
      <c r="I2850" s="9"/>
    </row>
    <row r="2851" ht="13.5" customHeight="1">
      <c r="I2851" s="9"/>
    </row>
    <row r="2852" ht="13.5" customHeight="1">
      <c r="I2852" s="9"/>
    </row>
    <row r="2853" ht="13.5" customHeight="1">
      <c r="I2853" s="9"/>
    </row>
    <row r="2854" ht="13.5" customHeight="1">
      <c r="I2854" s="9"/>
    </row>
    <row r="2855" ht="13.5" customHeight="1">
      <c r="I2855" s="9"/>
    </row>
    <row r="2856" ht="13.5" customHeight="1">
      <c r="I2856" s="9"/>
    </row>
    <row r="2857" ht="13.5" customHeight="1">
      <c r="I2857" s="9"/>
    </row>
    <row r="2858" ht="13.5" customHeight="1">
      <c r="I2858" s="9"/>
    </row>
    <row r="2859" ht="13.5" customHeight="1">
      <c r="I2859" s="9"/>
    </row>
    <row r="2860" ht="13.5" customHeight="1">
      <c r="I2860" s="9"/>
    </row>
    <row r="2861" ht="13.5" customHeight="1">
      <c r="I2861" s="9"/>
    </row>
    <row r="2862" ht="13.5" customHeight="1">
      <c r="I2862" s="9"/>
    </row>
    <row r="2863" ht="13.5" customHeight="1">
      <c r="I2863" s="9"/>
    </row>
    <row r="2864" ht="13.5" customHeight="1">
      <c r="I2864" s="9"/>
    </row>
    <row r="2865" ht="13.5" customHeight="1">
      <c r="I2865" s="9"/>
    </row>
    <row r="2866" ht="13.5" customHeight="1">
      <c r="I2866" s="9"/>
    </row>
    <row r="2867" ht="13.5" customHeight="1">
      <c r="I2867" s="9"/>
    </row>
    <row r="2868" ht="13.5" customHeight="1">
      <c r="I2868" s="9"/>
    </row>
    <row r="2869" ht="13.5" customHeight="1">
      <c r="I2869" s="9"/>
    </row>
    <row r="2870" ht="13.5" customHeight="1">
      <c r="I2870" s="9"/>
    </row>
    <row r="2871" ht="13.5" customHeight="1">
      <c r="I2871" s="9"/>
    </row>
    <row r="2872" ht="13.5" customHeight="1">
      <c r="I2872" s="9"/>
    </row>
    <row r="2873" ht="13.5" customHeight="1">
      <c r="I2873" s="9"/>
    </row>
    <row r="2874" ht="13.5" customHeight="1">
      <c r="I2874" s="9"/>
    </row>
    <row r="2875" ht="13.5" customHeight="1">
      <c r="I2875" s="9"/>
    </row>
    <row r="2876" ht="13.5" customHeight="1">
      <c r="I2876" s="9"/>
    </row>
    <row r="2877" ht="13.5" customHeight="1">
      <c r="I2877" s="9"/>
    </row>
    <row r="2878" ht="13.5" customHeight="1">
      <c r="I2878" s="9"/>
    </row>
    <row r="2879" ht="13.5" customHeight="1">
      <c r="I2879" s="9"/>
    </row>
    <row r="2880" ht="13.5" customHeight="1">
      <c r="I2880" s="9"/>
    </row>
    <row r="2881" ht="13.5" customHeight="1">
      <c r="I2881" s="9"/>
    </row>
    <row r="2882" ht="13.5" customHeight="1">
      <c r="I2882" s="9"/>
    </row>
    <row r="2883" ht="13.5" customHeight="1">
      <c r="I2883" s="9"/>
    </row>
    <row r="2884" ht="13.5" customHeight="1">
      <c r="I2884" s="9"/>
    </row>
    <row r="2885" ht="13.5" customHeight="1">
      <c r="I2885" s="9"/>
    </row>
    <row r="2886" ht="13.5" customHeight="1">
      <c r="I2886" s="9"/>
    </row>
    <row r="2887" ht="13.5" customHeight="1">
      <c r="I2887" s="9"/>
    </row>
    <row r="2888" ht="13.5" customHeight="1">
      <c r="I2888" s="9"/>
    </row>
    <row r="2889" ht="13.5" customHeight="1">
      <c r="I2889" s="9"/>
    </row>
    <row r="2890" ht="13.5" customHeight="1">
      <c r="I2890" s="9"/>
    </row>
    <row r="2891" ht="13.5" customHeight="1">
      <c r="I2891" s="9"/>
    </row>
    <row r="2892" ht="13.5" customHeight="1">
      <c r="I2892" s="9"/>
    </row>
    <row r="2893" ht="13.5" customHeight="1">
      <c r="I2893" s="9"/>
    </row>
    <row r="2894" ht="13.5" customHeight="1">
      <c r="I2894" s="9"/>
    </row>
    <row r="2895" ht="13.5" customHeight="1">
      <c r="I2895" s="9"/>
    </row>
    <row r="2896" ht="13.5" customHeight="1">
      <c r="I2896" s="9"/>
    </row>
    <row r="2897" ht="13.5" customHeight="1">
      <c r="I2897" s="9"/>
    </row>
    <row r="2898" ht="13.5" customHeight="1">
      <c r="I2898" s="9"/>
    </row>
    <row r="2899" ht="13.5" customHeight="1">
      <c r="I2899" s="9"/>
    </row>
    <row r="2900" ht="13.5" customHeight="1">
      <c r="I2900" s="9"/>
    </row>
    <row r="2901" ht="13.5" customHeight="1">
      <c r="I2901" s="9"/>
    </row>
    <row r="2902" ht="13.5" customHeight="1">
      <c r="I2902" s="9"/>
    </row>
    <row r="2903" ht="13.5" customHeight="1">
      <c r="I2903" s="9"/>
    </row>
    <row r="2904" ht="13.5" customHeight="1">
      <c r="I2904" s="9"/>
    </row>
    <row r="2905" ht="13.5" customHeight="1">
      <c r="I2905" s="9"/>
    </row>
    <row r="2906" ht="13.5" customHeight="1">
      <c r="I2906" s="9"/>
    </row>
    <row r="2907" ht="13.5" customHeight="1">
      <c r="I2907" s="9"/>
    </row>
    <row r="2908" ht="13.5" customHeight="1">
      <c r="I2908" s="9"/>
    </row>
    <row r="2909" ht="13.5" customHeight="1">
      <c r="I2909" s="9"/>
    </row>
    <row r="2910" ht="13.5" customHeight="1">
      <c r="I2910" s="9"/>
    </row>
    <row r="2911" ht="13.5" customHeight="1">
      <c r="I2911" s="9"/>
    </row>
    <row r="2912" ht="13.5" customHeight="1">
      <c r="I2912" s="9"/>
    </row>
    <row r="2913" ht="13.5" customHeight="1">
      <c r="I2913" s="9"/>
    </row>
    <row r="2914" ht="13.5" customHeight="1">
      <c r="I2914" s="9"/>
    </row>
    <row r="2915" ht="13.5" customHeight="1">
      <c r="I2915" s="9"/>
    </row>
    <row r="2916" ht="13.5" customHeight="1">
      <c r="I2916" s="9"/>
    </row>
    <row r="2917" ht="13.5" customHeight="1">
      <c r="I2917" s="9"/>
    </row>
    <row r="2918" ht="13.5" customHeight="1">
      <c r="I2918" s="9"/>
    </row>
    <row r="2919" ht="13.5" customHeight="1">
      <c r="I2919" s="9"/>
    </row>
    <row r="2920" ht="13.5" customHeight="1">
      <c r="I2920" s="9"/>
    </row>
    <row r="2921" ht="13.5" customHeight="1">
      <c r="I2921" s="9"/>
    </row>
    <row r="2922" ht="13.5" customHeight="1">
      <c r="I2922" s="9"/>
    </row>
    <row r="2923" ht="13.5" customHeight="1">
      <c r="I2923" s="9"/>
    </row>
    <row r="2924" ht="13.5" customHeight="1">
      <c r="I2924" s="9"/>
    </row>
    <row r="2925" ht="13.5" customHeight="1">
      <c r="I2925" s="9"/>
    </row>
    <row r="2926" ht="13.5" customHeight="1">
      <c r="I2926" s="9"/>
    </row>
    <row r="2927" ht="13.5" customHeight="1">
      <c r="I2927" s="9"/>
    </row>
    <row r="2928" ht="13.5" customHeight="1">
      <c r="I2928" s="9"/>
    </row>
    <row r="2929" ht="13.5" customHeight="1">
      <c r="I2929" s="9"/>
    </row>
    <row r="2930" ht="13.5" customHeight="1">
      <c r="I2930" s="9"/>
    </row>
    <row r="2931" ht="13.5" customHeight="1">
      <c r="I2931" s="9"/>
    </row>
    <row r="2932" ht="13.5" customHeight="1">
      <c r="I2932" s="9"/>
    </row>
    <row r="2933" ht="13.5" customHeight="1">
      <c r="I2933" s="9"/>
    </row>
    <row r="2934" ht="13.5" customHeight="1">
      <c r="I2934" s="9"/>
    </row>
    <row r="2935" ht="13.5" customHeight="1">
      <c r="I2935" s="9"/>
    </row>
    <row r="2936" ht="13.5" customHeight="1">
      <c r="I2936" s="9"/>
    </row>
    <row r="2937" ht="13.5" customHeight="1">
      <c r="I2937" s="9"/>
    </row>
    <row r="2938" ht="13.5" customHeight="1">
      <c r="I2938" s="9"/>
    </row>
    <row r="2939" ht="13.5" customHeight="1">
      <c r="I2939" s="9"/>
    </row>
    <row r="2940" ht="13.5" customHeight="1">
      <c r="I2940" s="9"/>
    </row>
    <row r="2941" ht="13.5" customHeight="1">
      <c r="I2941" s="9"/>
    </row>
    <row r="2942" ht="13.5" customHeight="1">
      <c r="I2942" s="9"/>
    </row>
    <row r="2943" ht="13.5" customHeight="1">
      <c r="I2943" s="9"/>
    </row>
    <row r="2944" ht="13.5" customHeight="1">
      <c r="I2944" s="9"/>
    </row>
    <row r="2945" ht="13.5" customHeight="1">
      <c r="I2945" s="9"/>
    </row>
    <row r="2946" ht="13.5" customHeight="1">
      <c r="I2946" s="9"/>
    </row>
    <row r="2947" ht="13.5" customHeight="1">
      <c r="I2947" s="9"/>
    </row>
    <row r="2948" ht="13.5" customHeight="1">
      <c r="I2948" s="9"/>
    </row>
    <row r="2949" ht="13.5" customHeight="1">
      <c r="I2949" s="9"/>
    </row>
    <row r="2950" ht="13.5" customHeight="1">
      <c r="I2950" s="9"/>
    </row>
    <row r="2951" ht="13.5" customHeight="1">
      <c r="I2951" s="9"/>
    </row>
    <row r="2952" ht="13.5" customHeight="1">
      <c r="I2952" s="9"/>
    </row>
    <row r="2953" ht="13.5" customHeight="1">
      <c r="I2953" s="9"/>
    </row>
    <row r="2954" ht="13.5" customHeight="1">
      <c r="I2954" s="9"/>
    </row>
    <row r="2955" ht="13.5" customHeight="1">
      <c r="I2955" s="9"/>
    </row>
    <row r="2956" ht="13.5" customHeight="1">
      <c r="I2956" s="9"/>
    </row>
    <row r="2957" ht="13.5" customHeight="1">
      <c r="I2957" s="9"/>
    </row>
    <row r="2958" ht="13.5" customHeight="1">
      <c r="I2958" s="9"/>
    </row>
    <row r="2959" ht="13.5" customHeight="1">
      <c r="I2959" s="9"/>
    </row>
    <row r="2960" ht="13.5" customHeight="1">
      <c r="I2960" s="9"/>
    </row>
    <row r="2961" ht="13.5" customHeight="1">
      <c r="I2961" s="9"/>
    </row>
    <row r="2962" ht="13.5" customHeight="1">
      <c r="I2962" s="9"/>
    </row>
    <row r="2963" ht="13.5" customHeight="1">
      <c r="I2963" s="9"/>
    </row>
    <row r="2964" ht="13.5" customHeight="1">
      <c r="I2964" s="9"/>
    </row>
    <row r="2965" ht="13.5" customHeight="1">
      <c r="I2965" s="9"/>
    </row>
    <row r="2966" ht="13.5" customHeight="1">
      <c r="I2966" s="9"/>
    </row>
    <row r="2967" ht="13.5" customHeight="1">
      <c r="I2967" s="9"/>
    </row>
    <row r="2968" ht="13.5" customHeight="1">
      <c r="I2968" s="9"/>
    </row>
    <row r="2969" ht="13.5" customHeight="1">
      <c r="I2969" s="9"/>
    </row>
    <row r="2970" ht="13.5" customHeight="1">
      <c r="I2970" s="9"/>
    </row>
    <row r="2971" ht="13.5" customHeight="1">
      <c r="I2971" s="9"/>
    </row>
    <row r="2972" ht="13.5" customHeight="1">
      <c r="I2972" s="9"/>
    </row>
    <row r="2973" ht="13.5" customHeight="1">
      <c r="I2973" s="9"/>
    </row>
    <row r="2974" ht="13.5" customHeight="1">
      <c r="I2974" s="9"/>
    </row>
    <row r="2975" ht="13.5" customHeight="1">
      <c r="I2975" s="9"/>
    </row>
    <row r="2976" ht="13.5" customHeight="1">
      <c r="I2976" s="9"/>
    </row>
    <row r="2977" ht="13.5" customHeight="1">
      <c r="I2977" s="9"/>
    </row>
    <row r="2978" ht="13.5" customHeight="1">
      <c r="I2978" s="9"/>
    </row>
    <row r="2979" ht="13.5" customHeight="1">
      <c r="I2979" s="9"/>
    </row>
    <row r="2980" ht="13.5" customHeight="1">
      <c r="I2980" s="9"/>
    </row>
    <row r="2981" ht="13.5" customHeight="1">
      <c r="I2981" s="9"/>
    </row>
    <row r="2982" ht="13.5" customHeight="1">
      <c r="I2982" s="9"/>
    </row>
    <row r="2983" ht="13.5" customHeight="1">
      <c r="I2983" s="9"/>
    </row>
    <row r="2984" ht="13.5" customHeight="1">
      <c r="I2984" s="9"/>
    </row>
    <row r="2985" ht="13.5" customHeight="1">
      <c r="I2985" s="9"/>
    </row>
    <row r="2986" ht="13.5" customHeight="1">
      <c r="I2986" s="9"/>
    </row>
    <row r="2987" ht="13.5" customHeight="1">
      <c r="I2987" s="9"/>
    </row>
    <row r="2988" ht="13.5" customHeight="1">
      <c r="I2988" s="9"/>
    </row>
    <row r="2989" ht="13.5" customHeight="1">
      <c r="I2989" s="9"/>
    </row>
    <row r="2990" ht="13.5" customHeight="1">
      <c r="I2990" s="9"/>
    </row>
    <row r="2991" ht="13.5" customHeight="1">
      <c r="I2991" s="9"/>
    </row>
    <row r="2992" ht="13.5" customHeight="1">
      <c r="I2992" s="9"/>
    </row>
    <row r="2993" ht="13.5" customHeight="1">
      <c r="I2993" s="9"/>
    </row>
    <row r="2994" ht="13.5" customHeight="1">
      <c r="I2994" s="9"/>
    </row>
    <row r="2995" ht="13.5" customHeight="1">
      <c r="I2995" s="9"/>
    </row>
    <row r="2996" ht="13.5" customHeight="1">
      <c r="I2996" s="9"/>
    </row>
    <row r="2997" ht="13.5" customHeight="1">
      <c r="I2997" s="9"/>
    </row>
    <row r="2998" ht="13.5" customHeight="1">
      <c r="I2998" s="9"/>
    </row>
    <row r="2999" ht="13.5" customHeight="1">
      <c r="I2999" s="9"/>
    </row>
    <row r="3000" ht="13.5" customHeight="1">
      <c r="I3000" s="9"/>
    </row>
    <row r="3001" ht="13.5" customHeight="1">
      <c r="I3001" s="9"/>
    </row>
    <row r="3002" ht="13.5" customHeight="1">
      <c r="I3002" s="9"/>
    </row>
    <row r="3003" ht="13.5" customHeight="1">
      <c r="I3003" s="9"/>
    </row>
    <row r="3004" ht="13.5" customHeight="1">
      <c r="I3004" s="9"/>
    </row>
    <row r="3005" ht="13.5" customHeight="1">
      <c r="I3005" s="9"/>
    </row>
    <row r="3006" ht="13.5" customHeight="1">
      <c r="I3006" s="9"/>
    </row>
    <row r="3007" ht="13.5" customHeight="1">
      <c r="I3007" s="9"/>
    </row>
    <row r="3008" ht="13.5" customHeight="1">
      <c r="I3008" s="9"/>
    </row>
    <row r="3009" ht="13.5" customHeight="1">
      <c r="I3009" s="9"/>
    </row>
    <row r="3010" ht="13.5" customHeight="1">
      <c r="I3010" s="9"/>
    </row>
    <row r="3011" ht="13.5" customHeight="1">
      <c r="I3011" s="9"/>
    </row>
    <row r="3012" ht="13.5" customHeight="1">
      <c r="I3012" s="9"/>
    </row>
    <row r="3013" ht="13.5" customHeight="1">
      <c r="I3013" s="9"/>
    </row>
    <row r="3014" ht="13.5" customHeight="1">
      <c r="I3014" s="9"/>
    </row>
    <row r="3015" ht="13.5" customHeight="1">
      <c r="I3015" s="9"/>
    </row>
    <row r="3016" ht="13.5" customHeight="1">
      <c r="I3016" s="9"/>
    </row>
    <row r="3017" ht="13.5" customHeight="1">
      <c r="I3017" s="9"/>
    </row>
    <row r="3018" ht="13.5" customHeight="1">
      <c r="I3018" s="9"/>
    </row>
    <row r="3019" ht="13.5" customHeight="1">
      <c r="I3019" s="9"/>
    </row>
    <row r="3020" ht="13.5" customHeight="1">
      <c r="I3020" s="9"/>
    </row>
    <row r="3021" ht="13.5" customHeight="1">
      <c r="I3021" s="9"/>
    </row>
    <row r="3022" ht="13.5" customHeight="1">
      <c r="I3022" s="9"/>
    </row>
    <row r="3023" ht="13.5" customHeight="1">
      <c r="I3023" s="9"/>
    </row>
    <row r="3024" ht="13.5" customHeight="1">
      <c r="I3024" s="9"/>
    </row>
    <row r="3025" ht="13.5" customHeight="1">
      <c r="I3025" s="9"/>
    </row>
    <row r="3026" ht="13.5" customHeight="1">
      <c r="I3026" s="9"/>
    </row>
    <row r="3027" ht="13.5" customHeight="1">
      <c r="I3027" s="9"/>
    </row>
    <row r="3028" ht="13.5" customHeight="1">
      <c r="I3028" s="9"/>
    </row>
    <row r="3029" ht="13.5" customHeight="1">
      <c r="I3029" s="9"/>
    </row>
    <row r="3030" ht="13.5" customHeight="1">
      <c r="I3030" s="9"/>
    </row>
    <row r="3031" ht="13.5" customHeight="1">
      <c r="I3031" s="9"/>
    </row>
    <row r="3032" ht="13.5" customHeight="1">
      <c r="I3032" s="9"/>
    </row>
    <row r="3033" ht="13.5" customHeight="1">
      <c r="I3033" s="9"/>
    </row>
    <row r="3034" ht="13.5" customHeight="1">
      <c r="I3034" s="9"/>
    </row>
    <row r="3035" ht="13.5" customHeight="1">
      <c r="I3035" s="9"/>
    </row>
    <row r="3036" ht="13.5" customHeight="1">
      <c r="I3036" s="9"/>
    </row>
    <row r="3037" ht="13.5" customHeight="1">
      <c r="I3037" s="9"/>
    </row>
    <row r="3038" ht="13.5" customHeight="1">
      <c r="I3038" s="9"/>
    </row>
    <row r="3039" ht="13.5" customHeight="1">
      <c r="I3039" s="9"/>
    </row>
    <row r="3040" ht="13.5" customHeight="1">
      <c r="I3040" s="9"/>
    </row>
    <row r="3041" ht="13.5" customHeight="1">
      <c r="I3041" s="9"/>
    </row>
    <row r="3042" ht="13.5" customHeight="1">
      <c r="I3042" s="9"/>
    </row>
    <row r="3043" ht="13.5" customHeight="1">
      <c r="I3043" s="9"/>
    </row>
    <row r="3044" ht="13.5" customHeight="1">
      <c r="I3044" s="9"/>
    </row>
    <row r="3045" ht="13.5" customHeight="1">
      <c r="I3045" s="9"/>
    </row>
    <row r="3046" ht="13.5" customHeight="1">
      <c r="I3046" s="9"/>
    </row>
    <row r="3047" ht="13.5" customHeight="1">
      <c r="I3047" s="9"/>
    </row>
    <row r="3048" ht="13.5" customHeight="1">
      <c r="I3048" s="9"/>
    </row>
    <row r="3049" ht="13.5" customHeight="1">
      <c r="I3049" s="9"/>
    </row>
    <row r="3050" ht="13.5" customHeight="1">
      <c r="I3050" s="9"/>
    </row>
    <row r="3051" ht="13.5" customHeight="1">
      <c r="I3051" s="9"/>
    </row>
    <row r="3052" ht="13.5" customHeight="1">
      <c r="I3052" s="9"/>
    </row>
    <row r="3053" ht="13.5" customHeight="1">
      <c r="I3053" s="9"/>
    </row>
    <row r="3054" ht="13.5" customHeight="1">
      <c r="I3054" s="9"/>
    </row>
    <row r="3055" ht="13.5" customHeight="1">
      <c r="I3055" s="9"/>
    </row>
    <row r="3056" ht="13.5" customHeight="1">
      <c r="I3056" s="9"/>
    </row>
    <row r="3057" ht="13.5" customHeight="1">
      <c r="I3057" s="9"/>
    </row>
    <row r="3058" ht="13.5" customHeight="1">
      <c r="I3058" s="9"/>
    </row>
    <row r="3059" ht="13.5" customHeight="1">
      <c r="I3059" s="9"/>
    </row>
    <row r="3060" ht="13.5" customHeight="1">
      <c r="I3060" s="9"/>
    </row>
    <row r="3061" ht="13.5" customHeight="1">
      <c r="I3061" s="9"/>
    </row>
    <row r="3062" ht="13.5" customHeight="1">
      <c r="I3062" s="9"/>
    </row>
    <row r="3063" ht="13.5" customHeight="1">
      <c r="I3063" s="9"/>
    </row>
    <row r="3064" ht="13.5" customHeight="1">
      <c r="I3064" s="9"/>
    </row>
    <row r="3065" ht="13.5" customHeight="1">
      <c r="I3065" s="9"/>
    </row>
    <row r="3066" ht="13.5" customHeight="1">
      <c r="I3066" s="9"/>
    </row>
    <row r="3067" ht="13.5" customHeight="1">
      <c r="I3067" s="9"/>
    </row>
    <row r="3068" ht="13.5" customHeight="1">
      <c r="I3068" s="9"/>
    </row>
    <row r="3069" ht="13.5" customHeight="1">
      <c r="I3069" s="9"/>
    </row>
    <row r="3070" ht="13.5" customHeight="1">
      <c r="I3070" s="9"/>
    </row>
    <row r="3071" ht="13.5" customHeight="1">
      <c r="I3071" s="9"/>
    </row>
    <row r="3072" ht="13.5" customHeight="1">
      <c r="I3072" s="9"/>
    </row>
    <row r="3073" ht="13.5" customHeight="1">
      <c r="I3073" s="9"/>
    </row>
    <row r="3074" ht="13.5" customHeight="1">
      <c r="I3074" s="9"/>
    </row>
    <row r="3075" ht="13.5" customHeight="1">
      <c r="I3075" s="9"/>
    </row>
    <row r="3076" ht="13.5" customHeight="1">
      <c r="I3076" s="9"/>
    </row>
    <row r="3077" ht="13.5" customHeight="1">
      <c r="I3077" s="9"/>
    </row>
    <row r="3078" ht="13.5" customHeight="1">
      <c r="I3078" s="9"/>
    </row>
    <row r="3079" ht="13.5" customHeight="1">
      <c r="I3079" s="9"/>
    </row>
    <row r="3080" ht="13.5" customHeight="1">
      <c r="I3080" s="9"/>
    </row>
    <row r="3081" ht="13.5" customHeight="1">
      <c r="I3081" s="9"/>
    </row>
    <row r="3082" ht="13.5" customHeight="1">
      <c r="I3082" s="9"/>
    </row>
    <row r="3083" ht="13.5" customHeight="1">
      <c r="I3083" s="9"/>
    </row>
    <row r="3084" ht="13.5" customHeight="1">
      <c r="I3084" s="9"/>
    </row>
    <row r="3085" ht="13.5" customHeight="1">
      <c r="I3085" s="9"/>
    </row>
    <row r="3086" ht="13.5" customHeight="1">
      <c r="I3086" s="9"/>
    </row>
    <row r="3087" ht="13.5" customHeight="1">
      <c r="I3087" s="9"/>
    </row>
    <row r="3088" ht="13.5" customHeight="1">
      <c r="I3088" s="9"/>
    </row>
    <row r="3089" ht="13.5" customHeight="1">
      <c r="I3089" s="9"/>
    </row>
    <row r="3090" ht="13.5" customHeight="1">
      <c r="I3090" s="9"/>
    </row>
    <row r="3091" ht="13.5" customHeight="1">
      <c r="I3091" s="9"/>
    </row>
    <row r="3092" ht="13.5" customHeight="1">
      <c r="I3092" s="9"/>
    </row>
    <row r="3093" ht="13.5" customHeight="1">
      <c r="I3093" s="9"/>
    </row>
    <row r="3094" ht="13.5" customHeight="1">
      <c r="I3094" s="9"/>
    </row>
    <row r="3095" ht="13.5" customHeight="1">
      <c r="I3095" s="9"/>
    </row>
    <row r="3096" ht="13.5" customHeight="1">
      <c r="I3096" s="9"/>
    </row>
    <row r="3097" ht="13.5" customHeight="1">
      <c r="I3097" s="9"/>
    </row>
    <row r="3098" ht="13.5" customHeight="1">
      <c r="I3098" s="9"/>
    </row>
    <row r="3099" ht="13.5" customHeight="1">
      <c r="I3099" s="9"/>
    </row>
    <row r="3100" ht="13.5" customHeight="1">
      <c r="I3100" s="9"/>
    </row>
    <row r="3101" ht="13.5" customHeight="1">
      <c r="I3101" s="9"/>
    </row>
    <row r="3102" ht="13.5" customHeight="1">
      <c r="I3102" s="9"/>
    </row>
    <row r="3103" ht="13.5" customHeight="1">
      <c r="I3103" s="9"/>
    </row>
    <row r="3104" ht="13.5" customHeight="1">
      <c r="I3104" s="9"/>
    </row>
    <row r="3105" ht="13.5" customHeight="1">
      <c r="I3105" s="9"/>
    </row>
    <row r="3106" ht="13.5" customHeight="1">
      <c r="I3106" s="9"/>
    </row>
    <row r="3107" ht="13.5" customHeight="1">
      <c r="I3107" s="9"/>
    </row>
    <row r="3108" ht="13.5" customHeight="1">
      <c r="I3108" s="9"/>
    </row>
    <row r="3109" ht="13.5" customHeight="1">
      <c r="I3109" s="9"/>
    </row>
    <row r="3110" ht="13.5" customHeight="1">
      <c r="I3110" s="9"/>
    </row>
    <row r="3111" ht="13.5" customHeight="1">
      <c r="I3111" s="9"/>
    </row>
    <row r="3112" ht="13.5" customHeight="1">
      <c r="I3112" s="9"/>
    </row>
    <row r="3113" ht="13.5" customHeight="1">
      <c r="I3113" s="9"/>
    </row>
    <row r="3114" ht="13.5" customHeight="1">
      <c r="I3114" s="9"/>
    </row>
    <row r="3115" ht="13.5" customHeight="1">
      <c r="I3115" s="9"/>
    </row>
    <row r="3116" ht="13.5" customHeight="1">
      <c r="I3116" s="9"/>
    </row>
    <row r="3117" ht="13.5" customHeight="1">
      <c r="I3117" s="9"/>
    </row>
    <row r="3118" ht="13.5" customHeight="1">
      <c r="I3118" s="9"/>
    </row>
    <row r="3119" ht="13.5" customHeight="1">
      <c r="I3119" s="9"/>
    </row>
    <row r="3120" ht="13.5" customHeight="1">
      <c r="I3120" s="9"/>
    </row>
    <row r="3121" ht="13.5" customHeight="1">
      <c r="I3121" s="9"/>
    </row>
    <row r="3122" ht="13.5" customHeight="1">
      <c r="I3122" s="9"/>
    </row>
    <row r="3123" ht="13.5" customHeight="1">
      <c r="I3123" s="9"/>
    </row>
    <row r="3124" ht="13.5" customHeight="1">
      <c r="I3124" s="9"/>
    </row>
    <row r="3125" ht="13.5" customHeight="1">
      <c r="I3125" s="9"/>
    </row>
    <row r="3126" ht="13.5" customHeight="1">
      <c r="I3126" s="9"/>
    </row>
    <row r="3127" ht="13.5" customHeight="1">
      <c r="I3127" s="9"/>
    </row>
    <row r="3128" ht="13.5" customHeight="1">
      <c r="I3128" s="9"/>
    </row>
    <row r="3129" ht="13.5" customHeight="1">
      <c r="I3129" s="9"/>
    </row>
    <row r="3130" ht="13.5" customHeight="1">
      <c r="I3130" s="9"/>
    </row>
    <row r="3131" ht="13.5" customHeight="1">
      <c r="I3131" s="9"/>
    </row>
    <row r="3132" ht="13.5" customHeight="1">
      <c r="I3132" s="9"/>
    </row>
    <row r="3133" ht="13.5" customHeight="1">
      <c r="I3133" s="9"/>
    </row>
    <row r="3134" ht="13.5" customHeight="1">
      <c r="I3134" s="9"/>
    </row>
    <row r="3135" ht="13.5" customHeight="1">
      <c r="I3135" s="9"/>
    </row>
    <row r="3136" ht="13.5" customHeight="1">
      <c r="I3136" s="9"/>
    </row>
    <row r="3137" ht="13.5" customHeight="1">
      <c r="I3137" s="9"/>
    </row>
    <row r="3138" ht="13.5" customHeight="1">
      <c r="I3138" s="9"/>
    </row>
    <row r="3139" ht="13.5" customHeight="1">
      <c r="I3139" s="9"/>
    </row>
    <row r="3140" ht="13.5" customHeight="1">
      <c r="I3140" s="9"/>
    </row>
    <row r="3141" ht="13.5" customHeight="1">
      <c r="I3141" s="9"/>
    </row>
    <row r="3142" ht="13.5" customHeight="1">
      <c r="I3142" s="9"/>
    </row>
    <row r="3143" ht="13.5" customHeight="1">
      <c r="I3143" s="9"/>
    </row>
    <row r="3144" ht="13.5" customHeight="1">
      <c r="I3144" s="9"/>
    </row>
    <row r="3145" ht="13.5" customHeight="1">
      <c r="I3145" s="9"/>
    </row>
    <row r="3146" ht="13.5" customHeight="1">
      <c r="I3146" s="9"/>
    </row>
    <row r="3147" ht="13.5" customHeight="1">
      <c r="I3147" s="9"/>
    </row>
    <row r="3148" ht="13.5" customHeight="1">
      <c r="I3148" s="9"/>
    </row>
    <row r="3149" ht="13.5" customHeight="1">
      <c r="I3149" s="9"/>
    </row>
    <row r="3150" ht="13.5" customHeight="1">
      <c r="I3150" s="9"/>
    </row>
    <row r="3151" ht="13.5" customHeight="1">
      <c r="I3151" s="9"/>
    </row>
    <row r="3152" ht="13.5" customHeight="1">
      <c r="I3152" s="9"/>
    </row>
    <row r="3153" ht="13.5" customHeight="1">
      <c r="I3153" s="9"/>
    </row>
    <row r="3154" ht="13.5" customHeight="1">
      <c r="I3154" s="9"/>
    </row>
    <row r="3155" ht="13.5" customHeight="1">
      <c r="I3155" s="9"/>
    </row>
    <row r="3156" ht="13.5" customHeight="1">
      <c r="I3156" s="9"/>
    </row>
    <row r="3157" ht="13.5" customHeight="1">
      <c r="I3157" s="9"/>
    </row>
    <row r="3158" ht="13.5" customHeight="1">
      <c r="I3158" s="9"/>
    </row>
    <row r="3159" ht="13.5" customHeight="1">
      <c r="I3159" s="9"/>
    </row>
    <row r="3160" ht="13.5" customHeight="1">
      <c r="I3160" s="9"/>
    </row>
    <row r="3161" ht="13.5" customHeight="1">
      <c r="I3161" s="9"/>
    </row>
    <row r="3162" ht="13.5" customHeight="1">
      <c r="I3162" s="9"/>
    </row>
    <row r="3163" ht="13.5" customHeight="1">
      <c r="I3163" s="9"/>
    </row>
    <row r="3164" ht="13.5" customHeight="1">
      <c r="I3164" s="9"/>
    </row>
    <row r="3165" ht="13.5" customHeight="1">
      <c r="I3165" s="9"/>
    </row>
    <row r="3166" ht="13.5" customHeight="1">
      <c r="I3166" s="9"/>
    </row>
    <row r="3167" ht="13.5" customHeight="1">
      <c r="I3167" s="9"/>
    </row>
    <row r="3168" ht="13.5" customHeight="1">
      <c r="I3168" s="9"/>
    </row>
    <row r="3169" ht="13.5" customHeight="1">
      <c r="I3169" s="9"/>
    </row>
    <row r="3170" ht="13.5" customHeight="1">
      <c r="I3170" s="9"/>
    </row>
    <row r="3171" ht="13.5" customHeight="1">
      <c r="I3171" s="9"/>
    </row>
    <row r="3172" ht="13.5" customHeight="1">
      <c r="I3172" s="9"/>
    </row>
    <row r="3173" ht="13.5" customHeight="1">
      <c r="I3173" s="9"/>
    </row>
    <row r="3174" ht="13.5" customHeight="1">
      <c r="I3174" s="9"/>
    </row>
    <row r="3175" ht="13.5" customHeight="1">
      <c r="I3175" s="9"/>
    </row>
    <row r="3176" ht="13.5" customHeight="1">
      <c r="I3176" s="9"/>
    </row>
    <row r="3177" ht="13.5" customHeight="1">
      <c r="I3177" s="9"/>
    </row>
    <row r="3178" ht="13.5" customHeight="1">
      <c r="I3178" s="9"/>
    </row>
    <row r="3179" ht="13.5" customHeight="1">
      <c r="I3179" s="9"/>
    </row>
    <row r="3180" ht="13.5" customHeight="1">
      <c r="I3180" s="9"/>
    </row>
    <row r="3181" ht="13.5" customHeight="1">
      <c r="I3181" s="9"/>
    </row>
    <row r="3182" ht="13.5" customHeight="1">
      <c r="I3182" s="9"/>
    </row>
    <row r="3183" ht="13.5" customHeight="1">
      <c r="I3183" s="9"/>
    </row>
    <row r="3184" ht="13.5" customHeight="1">
      <c r="I3184" s="9"/>
    </row>
    <row r="3185" ht="13.5" customHeight="1">
      <c r="I3185" s="9"/>
    </row>
    <row r="3186" ht="13.5" customHeight="1">
      <c r="I3186" s="9"/>
    </row>
    <row r="3187" ht="13.5" customHeight="1">
      <c r="I3187" s="9"/>
    </row>
    <row r="3188" ht="13.5" customHeight="1">
      <c r="I3188" s="9"/>
    </row>
    <row r="3189" ht="13.5" customHeight="1">
      <c r="I3189" s="9"/>
    </row>
    <row r="3190" ht="13.5" customHeight="1">
      <c r="I3190" s="9"/>
    </row>
    <row r="3191" ht="13.5" customHeight="1">
      <c r="I3191" s="9"/>
    </row>
    <row r="3192" ht="13.5" customHeight="1">
      <c r="I3192" s="9"/>
    </row>
    <row r="3193" ht="13.5" customHeight="1">
      <c r="I3193" s="9"/>
    </row>
    <row r="3194" ht="13.5" customHeight="1">
      <c r="I3194" s="9"/>
    </row>
    <row r="3195" ht="13.5" customHeight="1">
      <c r="I3195" s="9"/>
    </row>
    <row r="3196" ht="13.5" customHeight="1">
      <c r="I3196" s="9"/>
    </row>
    <row r="3197" ht="13.5" customHeight="1">
      <c r="I3197" s="9"/>
    </row>
    <row r="3198" ht="13.5" customHeight="1">
      <c r="I3198" s="9"/>
    </row>
    <row r="3199" ht="13.5" customHeight="1">
      <c r="I3199" s="9"/>
    </row>
    <row r="3200" ht="13.5" customHeight="1">
      <c r="I3200" s="9"/>
    </row>
    <row r="3201" ht="13.5" customHeight="1">
      <c r="I3201" s="9"/>
    </row>
    <row r="3202" ht="13.5" customHeight="1">
      <c r="I3202" s="9"/>
    </row>
    <row r="3203" ht="13.5" customHeight="1">
      <c r="I3203" s="9"/>
    </row>
    <row r="3204" ht="13.5" customHeight="1">
      <c r="I3204" s="9"/>
    </row>
    <row r="3205" ht="13.5" customHeight="1">
      <c r="I3205" s="9"/>
    </row>
    <row r="3206" ht="13.5" customHeight="1">
      <c r="I3206" s="9"/>
    </row>
    <row r="3207" ht="13.5" customHeight="1">
      <c r="I3207" s="9"/>
    </row>
    <row r="3208" ht="13.5" customHeight="1">
      <c r="I3208" s="9"/>
    </row>
    <row r="3209" ht="13.5" customHeight="1">
      <c r="I3209" s="9"/>
    </row>
    <row r="3210" ht="13.5" customHeight="1">
      <c r="I3210" s="9"/>
    </row>
    <row r="3211" ht="13.5" customHeight="1">
      <c r="I3211" s="9"/>
    </row>
    <row r="3212" ht="13.5" customHeight="1">
      <c r="I3212" s="9"/>
    </row>
    <row r="3213" ht="13.5" customHeight="1">
      <c r="I3213" s="9"/>
    </row>
    <row r="3214" ht="13.5" customHeight="1">
      <c r="I3214" s="9"/>
    </row>
    <row r="3215" ht="13.5" customHeight="1">
      <c r="I3215" s="9"/>
    </row>
    <row r="3216" ht="13.5" customHeight="1">
      <c r="I3216" s="9"/>
    </row>
    <row r="3217" ht="13.5" customHeight="1">
      <c r="I3217" s="9"/>
    </row>
    <row r="3218" ht="13.5" customHeight="1">
      <c r="I3218" s="9"/>
    </row>
    <row r="3219" ht="13.5" customHeight="1">
      <c r="I3219" s="9"/>
    </row>
    <row r="3220" ht="13.5" customHeight="1">
      <c r="I3220" s="9"/>
    </row>
    <row r="3221" ht="13.5" customHeight="1">
      <c r="I3221" s="9"/>
    </row>
    <row r="3222" ht="13.5" customHeight="1">
      <c r="I3222" s="9"/>
    </row>
    <row r="3223" ht="13.5" customHeight="1">
      <c r="I3223" s="9"/>
    </row>
    <row r="3224" ht="13.5" customHeight="1">
      <c r="I3224" s="9"/>
    </row>
    <row r="3225" ht="13.5" customHeight="1">
      <c r="I3225" s="9"/>
    </row>
    <row r="3226" ht="13.5" customHeight="1">
      <c r="I3226" s="9"/>
    </row>
    <row r="3227" ht="13.5" customHeight="1">
      <c r="I3227" s="9"/>
    </row>
    <row r="3228" ht="13.5" customHeight="1">
      <c r="I3228" s="9"/>
    </row>
    <row r="3229" ht="13.5" customHeight="1">
      <c r="I3229" s="9"/>
    </row>
    <row r="3230" ht="13.5" customHeight="1">
      <c r="I3230" s="9"/>
    </row>
    <row r="3231" ht="13.5" customHeight="1">
      <c r="I3231" s="9"/>
    </row>
    <row r="3232" ht="13.5" customHeight="1">
      <c r="I3232" s="9"/>
    </row>
    <row r="3233" ht="13.5" customHeight="1">
      <c r="I3233" s="9"/>
    </row>
    <row r="3234" ht="13.5" customHeight="1">
      <c r="I3234" s="9"/>
    </row>
    <row r="3235" ht="13.5" customHeight="1">
      <c r="I3235" s="9"/>
    </row>
    <row r="3236" ht="13.5" customHeight="1">
      <c r="I3236" s="9"/>
    </row>
    <row r="3237" ht="13.5" customHeight="1">
      <c r="I3237" s="9"/>
    </row>
    <row r="3238" ht="13.5" customHeight="1">
      <c r="I3238" s="9"/>
    </row>
    <row r="3239" ht="13.5" customHeight="1">
      <c r="I3239" s="9"/>
    </row>
    <row r="3240" ht="13.5" customHeight="1">
      <c r="I3240" s="9"/>
    </row>
    <row r="3241" ht="13.5" customHeight="1">
      <c r="I3241" s="9"/>
    </row>
    <row r="3242" ht="13.5" customHeight="1">
      <c r="I3242" s="9"/>
    </row>
    <row r="3243" ht="13.5" customHeight="1">
      <c r="I3243" s="9"/>
    </row>
    <row r="3244" ht="13.5" customHeight="1">
      <c r="I3244" s="9"/>
    </row>
    <row r="3245" ht="13.5" customHeight="1">
      <c r="I3245" s="9"/>
    </row>
    <row r="3246" ht="13.5" customHeight="1">
      <c r="I3246" s="9"/>
    </row>
    <row r="3247" ht="13.5" customHeight="1">
      <c r="I3247" s="9"/>
    </row>
    <row r="3248" ht="13.5" customHeight="1">
      <c r="I3248" s="9"/>
    </row>
    <row r="3249" ht="13.5" customHeight="1">
      <c r="I3249" s="9"/>
    </row>
    <row r="3250" ht="13.5" customHeight="1">
      <c r="I3250" s="9"/>
    </row>
    <row r="3251" ht="13.5" customHeight="1">
      <c r="I3251" s="9"/>
    </row>
    <row r="3252" ht="13.5" customHeight="1">
      <c r="I3252" s="9"/>
    </row>
    <row r="3253" ht="13.5" customHeight="1">
      <c r="I3253" s="9"/>
    </row>
    <row r="3254" ht="13.5" customHeight="1">
      <c r="I3254" s="9"/>
    </row>
    <row r="3255" ht="13.5" customHeight="1">
      <c r="I3255" s="9"/>
    </row>
    <row r="3256" ht="13.5" customHeight="1">
      <c r="I3256" s="9"/>
    </row>
    <row r="3257" ht="13.5" customHeight="1">
      <c r="I3257" s="9"/>
    </row>
    <row r="3258" ht="13.5" customHeight="1">
      <c r="I3258" s="9"/>
    </row>
    <row r="3259" ht="13.5" customHeight="1">
      <c r="I3259" s="9"/>
    </row>
    <row r="3260" ht="13.5" customHeight="1">
      <c r="I3260" s="9"/>
    </row>
    <row r="3261" ht="13.5" customHeight="1">
      <c r="I3261" s="9"/>
    </row>
    <row r="3262" ht="13.5" customHeight="1">
      <c r="I3262" s="9"/>
    </row>
    <row r="3263" ht="13.5" customHeight="1">
      <c r="I3263" s="9"/>
    </row>
    <row r="3264" ht="13.5" customHeight="1">
      <c r="I3264" s="9"/>
    </row>
    <row r="3265" ht="13.5" customHeight="1">
      <c r="I3265" s="9"/>
    </row>
    <row r="3266" ht="13.5" customHeight="1">
      <c r="I3266" s="9"/>
    </row>
    <row r="3267" ht="13.5" customHeight="1">
      <c r="I3267" s="9"/>
    </row>
    <row r="3268" ht="13.5" customHeight="1">
      <c r="I3268" s="9"/>
    </row>
    <row r="3269" ht="13.5" customHeight="1">
      <c r="I3269" s="9"/>
    </row>
    <row r="3270" ht="13.5" customHeight="1">
      <c r="I3270" s="9"/>
    </row>
    <row r="3271" ht="13.5" customHeight="1">
      <c r="I3271" s="9"/>
    </row>
    <row r="3272" ht="13.5" customHeight="1">
      <c r="I3272" s="9"/>
    </row>
    <row r="3273" ht="13.5" customHeight="1">
      <c r="I3273" s="9"/>
    </row>
    <row r="3274" ht="13.5" customHeight="1">
      <c r="I3274" s="9"/>
    </row>
    <row r="3275" ht="13.5" customHeight="1">
      <c r="I3275" s="9"/>
    </row>
    <row r="3276" ht="13.5" customHeight="1">
      <c r="I3276" s="9"/>
    </row>
    <row r="3277" ht="13.5" customHeight="1">
      <c r="I3277" s="9"/>
    </row>
    <row r="3278" ht="13.5" customHeight="1">
      <c r="I3278" s="9"/>
    </row>
    <row r="3279" ht="13.5" customHeight="1">
      <c r="I3279" s="9"/>
    </row>
    <row r="3280" ht="13.5" customHeight="1">
      <c r="I3280" s="9"/>
    </row>
    <row r="3281" ht="13.5" customHeight="1">
      <c r="I3281" s="9"/>
    </row>
    <row r="3282" ht="13.5" customHeight="1">
      <c r="I3282" s="9"/>
    </row>
    <row r="3283" ht="13.5" customHeight="1">
      <c r="I3283" s="9"/>
    </row>
    <row r="3284" ht="13.5" customHeight="1">
      <c r="I3284" s="9"/>
    </row>
    <row r="3285" ht="13.5" customHeight="1">
      <c r="I3285" s="9"/>
    </row>
    <row r="3286" ht="13.5" customHeight="1">
      <c r="I3286" s="9"/>
    </row>
    <row r="3287" ht="13.5" customHeight="1">
      <c r="I3287" s="9"/>
    </row>
    <row r="3288" ht="13.5" customHeight="1">
      <c r="I3288" s="9"/>
    </row>
    <row r="3289" ht="13.5" customHeight="1">
      <c r="I3289" s="9"/>
    </row>
    <row r="3290" ht="13.5" customHeight="1">
      <c r="I3290" s="9"/>
    </row>
    <row r="3291" ht="13.5" customHeight="1">
      <c r="I3291" s="9"/>
    </row>
    <row r="3292" ht="13.5" customHeight="1">
      <c r="I3292" s="9"/>
    </row>
    <row r="3293" ht="13.5" customHeight="1">
      <c r="I3293" s="9"/>
    </row>
    <row r="3294" ht="13.5" customHeight="1">
      <c r="I3294" s="9"/>
    </row>
    <row r="3295" ht="13.5" customHeight="1">
      <c r="I3295" s="9"/>
    </row>
    <row r="3296" ht="13.5" customHeight="1">
      <c r="I3296" s="9"/>
    </row>
    <row r="3297" ht="13.5" customHeight="1">
      <c r="I3297" s="9"/>
    </row>
    <row r="3298" ht="13.5" customHeight="1">
      <c r="I3298" s="9"/>
    </row>
    <row r="3299" ht="13.5" customHeight="1">
      <c r="I3299" s="9"/>
    </row>
    <row r="3300" ht="13.5" customHeight="1">
      <c r="I3300" s="9"/>
    </row>
    <row r="3301" ht="13.5" customHeight="1">
      <c r="I3301" s="9"/>
    </row>
    <row r="3302" ht="13.5" customHeight="1">
      <c r="I3302" s="9"/>
    </row>
    <row r="3303" ht="13.5" customHeight="1">
      <c r="I3303" s="9"/>
    </row>
    <row r="3304" ht="13.5" customHeight="1">
      <c r="I3304" s="9"/>
    </row>
    <row r="3305" ht="13.5" customHeight="1">
      <c r="I3305" s="9"/>
    </row>
    <row r="3306" ht="13.5" customHeight="1">
      <c r="I3306" s="9"/>
    </row>
    <row r="3307" ht="13.5" customHeight="1">
      <c r="I3307" s="9"/>
    </row>
    <row r="3308" ht="13.5" customHeight="1">
      <c r="I3308" s="9"/>
    </row>
    <row r="3309" ht="13.5" customHeight="1">
      <c r="I3309" s="9"/>
    </row>
    <row r="3310" ht="13.5" customHeight="1">
      <c r="I3310" s="9"/>
    </row>
    <row r="3311" ht="13.5" customHeight="1">
      <c r="I3311" s="9"/>
    </row>
    <row r="3312" ht="13.5" customHeight="1">
      <c r="I3312" s="9"/>
    </row>
    <row r="3313" ht="13.5" customHeight="1">
      <c r="I3313" s="9"/>
    </row>
    <row r="3314" ht="13.5" customHeight="1">
      <c r="I3314" s="9"/>
    </row>
    <row r="3315" ht="13.5" customHeight="1">
      <c r="I3315" s="9"/>
    </row>
    <row r="3316" ht="13.5" customHeight="1">
      <c r="I3316" s="9"/>
    </row>
    <row r="3317" ht="13.5" customHeight="1">
      <c r="I3317" s="9"/>
    </row>
    <row r="3318" ht="13.5" customHeight="1">
      <c r="I3318" s="9"/>
    </row>
    <row r="3319" ht="13.5" customHeight="1">
      <c r="I3319" s="9"/>
    </row>
    <row r="3320" ht="13.5" customHeight="1">
      <c r="I3320" s="9"/>
    </row>
    <row r="3321" ht="13.5" customHeight="1">
      <c r="I3321" s="9"/>
    </row>
    <row r="3322" ht="13.5" customHeight="1">
      <c r="I3322" s="9"/>
    </row>
    <row r="3323" ht="13.5" customHeight="1">
      <c r="I3323" s="9"/>
    </row>
    <row r="3324" ht="13.5" customHeight="1">
      <c r="I3324" s="9"/>
    </row>
    <row r="3325" ht="13.5" customHeight="1">
      <c r="I3325" s="9"/>
    </row>
    <row r="3326" ht="13.5" customHeight="1">
      <c r="I3326" s="9"/>
    </row>
    <row r="3327" ht="13.5" customHeight="1">
      <c r="I3327" s="9"/>
    </row>
    <row r="3328" ht="13.5" customHeight="1">
      <c r="I3328" s="9"/>
    </row>
    <row r="3329" ht="13.5" customHeight="1">
      <c r="I3329" s="9"/>
    </row>
    <row r="3330" ht="13.5" customHeight="1">
      <c r="I3330" s="9"/>
    </row>
    <row r="3331" ht="13.5" customHeight="1">
      <c r="I3331" s="9"/>
    </row>
    <row r="3332" ht="13.5" customHeight="1">
      <c r="I3332" s="9"/>
    </row>
    <row r="3333" ht="13.5" customHeight="1">
      <c r="I3333" s="9"/>
    </row>
    <row r="3334" ht="13.5" customHeight="1">
      <c r="I3334" s="9"/>
    </row>
    <row r="3335" ht="13.5" customHeight="1">
      <c r="I3335" s="9"/>
    </row>
    <row r="3336" ht="13.5" customHeight="1">
      <c r="I3336" s="9"/>
    </row>
    <row r="3337" ht="13.5" customHeight="1">
      <c r="I3337" s="9"/>
    </row>
    <row r="3338" ht="13.5" customHeight="1">
      <c r="I3338" s="9"/>
    </row>
    <row r="3339" ht="13.5" customHeight="1">
      <c r="I3339" s="9"/>
    </row>
    <row r="3340" ht="13.5" customHeight="1">
      <c r="I3340" s="9"/>
    </row>
    <row r="3341" ht="13.5" customHeight="1">
      <c r="I3341" s="9"/>
    </row>
    <row r="3342" ht="13.5" customHeight="1">
      <c r="I3342" s="9"/>
    </row>
    <row r="3343" ht="13.5" customHeight="1">
      <c r="I3343" s="9"/>
    </row>
    <row r="3344" ht="13.5" customHeight="1">
      <c r="I3344" s="9"/>
    </row>
    <row r="3345" ht="13.5" customHeight="1">
      <c r="I3345" s="9"/>
    </row>
    <row r="3346" ht="13.5" customHeight="1">
      <c r="I3346" s="9"/>
    </row>
    <row r="3347" ht="13.5" customHeight="1">
      <c r="I3347" s="9"/>
    </row>
    <row r="3348" ht="13.5" customHeight="1">
      <c r="I3348" s="9"/>
    </row>
    <row r="3349" ht="13.5" customHeight="1">
      <c r="I3349" s="9"/>
    </row>
    <row r="3350" ht="13.5" customHeight="1">
      <c r="I3350" s="9"/>
    </row>
    <row r="3351" ht="13.5" customHeight="1">
      <c r="I3351" s="9"/>
    </row>
    <row r="3352" ht="13.5" customHeight="1">
      <c r="I3352" s="9"/>
    </row>
    <row r="3353" ht="13.5" customHeight="1">
      <c r="I3353" s="9"/>
    </row>
    <row r="3354" ht="13.5" customHeight="1">
      <c r="I3354" s="9"/>
    </row>
    <row r="3355" ht="13.5" customHeight="1">
      <c r="I3355" s="9"/>
    </row>
    <row r="3356" ht="13.5" customHeight="1">
      <c r="I3356" s="9"/>
    </row>
    <row r="3357" ht="13.5" customHeight="1">
      <c r="I3357" s="9"/>
    </row>
    <row r="3358" ht="13.5" customHeight="1">
      <c r="I3358" s="9"/>
    </row>
    <row r="3359" ht="13.5" customHeight="1">
      <c r="I3359" s="9"/>
    </row>
    <row r="3360" ht="13.5" customHeight="1">
      <c r="I3360" s="9"/>
    </row>
    <row r="3361" ht="13.5" customHeight="1">
      <c r="I3361" s="9"/>
    </row>
    <row r="3362" ht="13.5" customHeight="1">
      <c r="I3362" s="9"/>
    </row>
    <row r="3363" ht="13.5" customHeight="1">
      <c r="I3363" s="9"/>
    </row>
    <row r="3364" ht="13.5" customHeight="1">
      <c r="I3364" s="9"/>
    </row>
    <row r="3365" ht="13.5" customHeight="1">
      <c r="I3365" s="9"/>
    </row>
    <row r="3366" ht="13.5" customHeight="1">
      <c r="I3366" s="9"/>
    </row>
    <row r="3367" ht="13.5" customHeight="1">
      <c r="I3367" s="9"/>
    </row>
    <row r="3368" ht="13.5" customHeight="1">
      <c r="I3368" s="9"/>
    </row>
    <row r="3369" ht="13.5" customHeight="1">
      <c r="I3369" s="9"/>
    </row>
    <row r="3370" ht="13.5" customHeight="1">
      <c r="I3370" s="9"/>
    </row>
    <row r="3371" ht="13.5" customHeight="1">
      <c r="I3371" s="9"/>
    </row>
    <row r="3372" ht="13.5" customHeight="1">
      <c r="I3372" s="9"/>
    </row>
    <row r="3373" ht="13.5" customHeight="1">
      <c r="I3373" s="9"/>
    </row>
    <row r="3374" ht="13.5" customHeight="1">
      <c r="I3374" s="9"/>
    </row>
    <row r="3375" ht="13.5" customHeight="1">
      <c r="I3375" s="9"/>
    </row>
    <row r="3376" ht="13.5" customHeight="1">
      <c r="I3376" s="9"/>
    </row>
    <row r="3377" ht="13.5" customHeight="1">
      <c r="I3377" s="9"/>
    </row>
    <row r="3378" ht="13.5" customHeight="1">
      <c r="I3378" s="9"/>
    </row>
    <row r="3379" ht="13.5" customHeight="1">
      <c r="I3379" s="9"/>
    </row>
    <row r="3380" ht="13.5" customHeight="1">
      <c r="I3380" s="9"/>
    </row>
    <row r="3381" ht="13.5" customHeight="1">
      <c r="I3381" s="9"/>
    </row>
    <row r="3382" ht="13.5" customHeight="1">
      <c r="I3382" s="9"/>
    </row>
    <row r="3383" ht="13.5" customHeight="1">
      <c r="I3383" s="9"/>
    </row>
    <row r="3384" ht="13.5" customHeight="1">
      <c r="I3384" s="9"/>
    </row>
    <row r="3385" ht="13.5" customHeight="1">
      <c r="I3385" s="9"/>
    </row>
    <row r="3386" ht="13.5" customHeight="1">
      <c r="I3386" s="9"/>
    </row>
    <row r="3387" ht="13.5" customHeight="1">
      <c r="I3387" s="9"/>
    </row>
    <row r="3388" ht="13.5" customHeight="1">
      <c r="I3388" s="9"/>
    </row>
    <row r="3389" ht="13.5" customHeight="1">
      <c r="I3389" s="9"/>
    </row>
    <row r="3390" ht="13.5" customHeight="1">
      <c r="I3390" s="9"/>
    </row>
    <row r="3391" ht="13.5" customHeight="1">
      <c r="I3391" s="9"/>
    </row>
    <row r="3392" ht="13.5" customHeight="1">
      <c r="I3392" s="9"/>
    </row>
    <row r="3393" ht="13.5" customHeight="1">
      <c r="I3393" s="9"/>
    </row>
    <row r="3394" ht="13.5" customHeight="1">
      <c r="I3394" s="9"/>
    </row>
    <row r="3395" ht="13.5" customHeight="1">
      <c r="I3395" s="9"/>
    </row>
    <row r="3396" ht="13.5" customHeight="1">
      <c r="I3396" s="9"/>
    </row>
    <row r="3397" ht="13.5" customHeight="1">
      <c r="I3397" s="9"/>
    </row>
    <row r="3398" ht="13.5" customHeight="1">
      <c r="I3398" s="9"/>
    </row>
    <row r="3399" ht="13.5" customHeight="1">
      <c r="I3399" s="9"/>
    </row>
    <row r="3400" ht="13.5" customHeight="1">
      <c r="I3400" s="9"/>
    </row>
    <row r="3401" ht="13.5" customHeight="1">
      <c r="I3401" s="9"/>
    </row>
    <row r="3402" ht="13.5" customHeight="1">
      <c r="I3402" s="9"/>
    </row>
    <row r="3403" ht="13.5" customHeight="1">
      <c r="I3403" s="9"/>
    </row>
    <row r="3404" ht="13.5" customHeight="1">
      <c r="I3404" s="9"/>
    </row>
    <row r="3405" ht="13.5" customHeight="1">
      <c r="I3405" s="9"/>
    </row>
    <row r="3406" ht="13.5" customHeight="1">
      <c r="I3406" s="9"/>
    </row>
    <row r="3407" ht="13.5" customHeight="1">
      <c r="I3407" s="9"/>
    </row>
    <row r="3408" ht="13.5" customHeight="1">
      <c r="I3408" s="9"/>
    </row>
    <row r="3409" ht="13.5" customHeight="1">
      <c r="I3409" s="9"/>
    </row>
    <row r="3410" ht="13.5" customHeight="1">
      <c r="I3410" s="9"/>
    </row>
    <row r="3411" ht="13.5" customHeight="1">
      <c r="I3411" s="9"/>
    </row>
    <row r="3412" ht="13.5" customHeight="1">
      <c r="I3412" s="9"/>
    </row>
    <row r="3413" ht="13.5" customHeight="1">
      <c r="I3413" s="9"/>
    </row>
    <row r="3414" ht="13.5" customHeight="1">
      <c r="I3414" s="9"/>
    </row>
    <row r="3415" ht="13.5" customHeight="1">
      <c r="I3415" s="9"/>
    </row>
    <row r="3416" ht="13.5" customHeight="1">
      <c r="I3416" s="9"/>
    </row>
    <row r="3417" ht="13.5" customHeight="1">
      <c r="I3417" s="9"/>
    </row>
    <row r="3418" ht="13.5" customHeight="1">
      <c r="I3418" s="9"/>
    </row>
    <row r="3419" ht="13.5" customHeight="1">
      <c r="I3419" s="9"/>
    </row>
    <row r="3420" ht="13.5" customHeight="1">
      <c r="I3420" s="9"/>
    </row>
    <row r="3421" ht="13.5" customHeight="1">
      <c r="I3421" s="9"/>
    </row>
    <row r="3422" ht="13.5" customHeight="1">
      <c r="I3422" s="9"/>
    </row>
    <row r="3423" ht="13.5" customHeight="1">
      <c r="I3423" s="9"/>
    </row>
    <row r="3424" ht="13.5" customHeight="1">
      <c r="I3424" s="9"/>
    </row>
    <row r="3425" ht="13.5" customHeight="1">
      <c r="I3425" s="9"/>
    </row>
    <row r="3426" ht="13.5" customHeight="1">
      <c r="I3426" s="9"/>
    </row>
    <row r="3427" ht="13.5" customHeight="1">
      <c r="I3427" s="9"/>
    </row>
    <row r="3428" ht="13.5" customHeight="1">
      <c r="I3428" s="9"/>
    </row>
    <row r="3429" ht="13.5" customHeight="1">
      <c r="I3429" s="9"/>
    </row>
    <row r="3430" ht="13.5" customHeight="1">
      <c r="I3430" s="9"/>
    </row>
    <row r="3431" ht="13.5" customHeight="1">
      <c r="I3431" s="9"/>
    </row>
    <row r="3432" ht="13.5" customHeight="1">
      <c r="I3432" s="9"/>
    </row>
    <row r="3433" ht="13.5" customHeight="1">
      <c r="I3433" s="9"/>
    </row>
    <row r="3434" ht="13.5" customHeight="1">
      <c r="I3434" s="9"/>
    </row>
    <row r="3435" ht="13.5" customHeight="1">
      <c r="I3435" s="9"/>
    </row>
    <row r="3436" ht="13.5" customHeight="1">
      <c r="I3436" s="9"/>
    </row>
    <row r="3437" ht="13.5" customHeight="1">
      <c r="I3437" s="9"/>
    </row>
    <row r="3438" ht="13.5" customHeight="1">
      <c r="I3438" s="9"/>
    </row>
    <row r="3439" ht="13.5" customHeight="1">
      <c r="I3439" s="9"/>
    </row>
    <row r="3440" ht="13.5" customHeight="1">
      <c r="I3440" s="9"/>
    </row>
    <row r="3441" ht="13.5" customHeight="1">
      <c r="I3441" s="9"/>
    </row>
    <row r="3442" ht="13.5" customHeight="1">
      <c r="I3442" s="9"/>
    </row>
    <row r="3443" ht="13.5" customHeight="1">
      <c r="I3443" s="9"/>
    </row>
    <row r="3444" ht="13.5" customHeight="1">
      <c r="I3444" s="9"/>
    </row>
    <row r="3445" ht="13.5" customHeight="1">
      <c r="I3445" s="9"/>
    </row>
    <row r="3446" ht="13.5" customHeight="1">
      <c r="I3446" s="9"/>
    </row>
    <row r="3447" ht="13.5" customHeight="1">
      <c r="I3447" s="9"/>
    </row>
    <row r="3448" ht="13.5" customHeight="1">
      <c r="I3448" s="9"/>
    </row>
    <row r="3449" ht="13.5" customHeight="1">
      <c r="I3449" s="9"/>
    </row>
    <row r="3450" ht="13.5" customHeight="1">
      <c r="I3450" s="9"/>
    </row>
    <row r="3451" ht="13.5" customHeight="1">
      <c r="I3451" s="9"/>
    </row>
    <row r="3452" ht="13.5" customHeight="1">
      <c r="I3452" s="9"/>
    </row>
    <row r="3453" ht="13.5" customHeight="1">
      <c r="I3453" s="9"/>
    </row>
    <row r="3454" ht="13.5" customHeight="1">
      <c r="I3454" s="9"/>
    </row>
    <row r="3455" ht="13.5" customHeight="1">
      <c r="I3455" s="9"/>
    </row>
    <row r="3456" ht="13.5" customHeight="1">
      <c r="I3456" s="9"/>
    </row>
    <row r="3457" ht="13.5" customHeight="1">
      <c r="I3457" s="9"/>
    </row>
    <row r="3458" ht="13.5" customHeight="1">
      <c r="I3458" s="9"/>
    </row>
    <row r="3459" ht="13.5" customHeight="1">
      <c r="I3459" s="9"/>
    </row>
    <row r="3460" ht="13.5" customHeight="1">
      <c r="I3460" s="9"/>
    </row>
    <row r="3461" ht="13.5" customHeight="1">
      <c r="I3461" s="9"/>
    </row>
    <row r="3462" ht="13.5" customHeight="1">
      <c r="I3462" s="9"/>
    </row>
    <row r="3463" ht="13.5" customHeight="1">
      <c r="I3463" s="9"/>
    </row>
    <row r="3464" ht="13.5" customHeight="1">
      <c r="I3464" s="9"/>
    </row>
    <row r="3465" ht="13.5" customHeight="1">
      <c r="I3465" s="9"/>
    </row>
    <row r="3466" ht="13.5" customHeight="1">
      <c r="I3466" s="9"/>
    </row>
    <row r="3467" ht="13.5" customHeight="1">
      <c r="I3467" s="9"/>
    </row>
    <row r="3468" ht="13.5" customHeight="1">
      <c r="I3468" s="9"/>
    </row>
    <row r="3469" ht="13.5" customHeight="1">
      <c r="I3469" s="9"/>
    </row>
    <row r="3470" ht="13.5" customHeight="1">
      <c r="I3470" s="9"/>
    </row>
    <row r="3471" ht="13.5" customHeight="1">
      <c r="I3471" s="9"/>
    </row>
    <row r="3472" ht="13.5" customHeight="1">
      <c r="I3472" s="9"/>
    </row>
    <row r="3473" ht="13.5" customHeight="1">
      <c r="I3473" s="9"/>
    </row>
    <row r="3474" ht="13.5" customHeight="1">
      <c r="I3474" s="9"/>
    </row>
    <row r="3475" ht="13.5" customHeight="1">
      <c r="I3475" s="9"/>
    </row>
    <row r="3476" ht="13.5" customHeight="1">
      <c r="I3476" s="9"/>
    </row>
    <row r="3477" ht="13.5" customHeight="1">
      <c r="I3477" s="9"/>
    </row>
    <row r="3478" ht="13.5" customHeight="1">
      <c r="I3478" s="9"/>
    </row>
    <row r="3479" ht="13.5" customHeight="1">
      <c r="I3479" s="9"/>
    </row>
    <row r="3480" ht="13.5" customHeight="1">
      <c r="I3480" s="9"/>
    </row>
    <row r="3481" ht="13.5" customHeight="1">
      <c r="I3481" s="9"/>
    </row>
    <row r="3482" ht="13.5" customHeight="1">
      <c r="I3482" s="9"/>
    </row>
    <row r="3483" ht="13.5" customHeight="1">
      <c r="I3483" s="9"/>
    </row>
    <row r="3484" ht="13.5" customHeight="1">
      <c r="I3484" s="9"/>
    </row>
    <row r="3485" ht="13.5" customHeight="1">
      <c r="I3485" s="9"/>
    </row>
    <row r="3486" ht="13.5" customHeight="1">
      <c r="I3486" s="9"/>
    </row>
    <row r="3487" ht="13.5" customHeight="1">
      <c r="I3487" s="9"/>
    </row>
    <row r="3488" ht="13.5" customHeight="1">
      <c r="I3488" s="9"/>
    </row>
    <row r="3489" ht="13.5" customHeight="1">
      <c r="I3489" s="9"/>
    </row>
    <row r="3490" ht="13.5" customHeight="1">
      <c r="I3490" s="9"/>
    </row>
    <row r="3491" ht="13.5" customHeight="1">
      <c r="I3491" s="9"/>
    </row>
    <row r="3492" ht="13.5" customHeight="1">
      <c r="I3492" s="9"/>
    </row>
    <row r="3493" ht="13.5" customHeight="1">
      <c r="I3493" s="9"/>
    </row>
    <row r="3494" ht="13.5" customHeight="1">
      <c r="I3494" s="9"/>
    </row>
    <row r="3495" ht="13.5" customHeight="1">
      <c r="I3495" s="9"/>
    </row>
    <row r="3496" ht="13.5" customHeight="1">
      <c r="I3496" s="9"/>
    </row>
    <row r="3497" ht="13.5" customHeight="1">
      <c r="I3497" s="9"/>
    </row>
    <row r="3498" ht="13.5" customHeight="1">
      <c r="I3498" s="9"/>
    </row>
    <row r="3499" ht="13.5" customHeight="1">
      <c r="I3499" s="9"/>
    </row>
    <row r="3500" ht="13.5" customHeight="1">
      <c r="I3500" s="9"/>
    </row>
    <row r="3501" ht="13.5" customHeight="1">
      <c r="I3501" s="9"/>
    </row>
    <row r="3502" ht="13.5" customHeight="1">
      <c r="I3502" s="9"/>
    </row>
    <row r="3503" ht="13.5" customHeight="1">
      <c r="I3503" s="9"/>
    </row>
    <row r="3504" ht="13.5" customHeight="1">
      <c r="I3504" s="9"/>
    </row>
    <row r="3505" ht="13.5" customHeight="1">
      <c r="I3505" s="9"/>
    </row>
    <row r="3506" ht="13.5" customHeight="1">
      <c r="I3506" s="9"/>
    </row>
    <row r="3507" ht="13.5" customHeight="1">
      <c r="I3507" s="9"/>
    </row>
    <row r="3508" ht="13.5" customHeight="1">
      <c r="I3508" s="9"/>
    </row>
    <row r="3509" ht="13.5" customHeight="1">
      <c r="I3509" s="9"/>
    </row>
    <row r="3510" ht="13.5" customHeight="1">
      <c r="I3510" s="9"/>
    </row>
    <row r="3511" ht="13.5" customHeight="1">
      <c r="I3511" s="9"/>
    </row>
    <row r="3512" ht="13.5" customHeight="1">
      <c r="I3512" s="9"/>
    </row>
    <row r="3513" ht="13.5" customHeight="1">
      <c r="I3513" s="9"/>
    </row>
    <row r="3514" ht="13.5" customHeight="1">
      <c r="I3514" s="9"/>
    </row>
    <row r="3515" ht="13.5" customHeight="1">
      <c r="I3515" s="9"/>
    </row>
    <row r="3516" ht="13.5" customHeight="1">
      <c r="I3516" s="9"/>
    </row>
    <row r="3517" ht="13.5" customHeight="1">
      <c r="I3517" s="9"/>
    </row>
    <row r="3518" ht="13.5" customHeight="1">
      <c r="I3518" s="9"/>
    </row>
    <row r="3519" ht="13.5" customHeight="1">
      <c r="I3519" s="9"/>
    </row>
    <row r="3520" ht="13.5" customHeight="1">
      <c r="I3520" s="9"/>
    </row>
    <row r="3521" ht="13.5" customHeight="1">
      <c r="I3521" s="9"/>
    </row>
    <row r="3522" ht="13.5" customHeight="1">
      <c r="I3522" s="9"/>
    </row>
    <row r="3523" ht="13.5" customHeight="1">
      <c r="I3523" s="9"/>
    </row>
    <row r="3524" ht="13.5" customHeight="1">
      <c r="I3524" s="9"/>
    </row>
    <row r="3525" ht="13.5" customHeight="1">
      <c r="I3525" s="9"/>
    </row>
    <row r="3526" ht="13.5" customHeight="1">
      <c r="I3526" s="9"/>
    </row>
    <row r="3527" ht="13.5" customHeight="1">
      <c r="I3527" s="9"/>
    </row>
    <row r="3528" ht="13.5" customHeight="1">
      <c r="I3528" s="9"/>
    </row>
    <row r="3529" ht="13.5" customHeight="1">
      <c r="I3529" s="9"/>
    </row>
    <row r="3530" ht="13.5" customHeight="1">
      <c r="I3530" s="9"/>
    </row>
    <row r="3531" ht="13.5" customHeight="1">
      <c r="I3531" s="9"/>
    </row>
    <row r="3532" ht="13.5" customHeight="1">
      <c r="I3532" s="9"/>
    </row>
    <row r="3533" ht="13.5" customHeight="1">
      <c r="I3533" s="9"/>
    </row>
    <row r="3534" ht="13.5" customHeight="1">
      <c r="I3534" s="9"/>
    </row>
    <row r="3535" ht="13.5" customHeight="1">
      <c r="I3535" s="9"/>
    </row>
    <row r="3536" ht="13.5" customHeight="1">
      <c r="I3536" s="9"/>
    </row>
    <row r="3537" ht="13.5" customHeight="1">
      <c r="I3537" s="9"/>
    </row>
    <row r="3538" ht="13.5" customHeight="1">
      <c r="I3538" s="9"/>
    </row>
    <row r="3539" ht="13.5" customHeight="1">
      <c r="I3539" s="9"/>
    </row>
    <row r="3540" ht="13.5" customHeight="1">
      <c r="I3540" s="9"/>
    </row>
    <row r="3541" ht="13.5" customHeight="1">
      <c r="I3541" s="9"/>
    </row>
    <row r="3542" ht="13.5" customHeight="1">
      <c r="I3542" s="9"/>
    </row>
    <row r="3543" ht="13.5" customHeight="1">
      <c r="I3543" s="9"/>
    </row>
    <row r="3544" ht="13.5" customHeight="1">
      <c r="I3544" s="9"/>
    </row>
    <row r="3545" ht="13.5" customHeight="1">
      <c r="I3545" s="9"/>
    </row>
    <row r="3546" ht="13.5" customHeight="1">
      <c r="I3546" s="9"/>
    </row>
    <row r="3547" ht="13.5" customHeight="1">
      <c r="I3547" s="9"/>
    </row>
    <row r="3548" ht="13.5" customHeight="1">
      <c r="I3548" s="9"/>
    </row>
    <row r="3549" ht="13.5" customHeight="1">
      <c r="I3549" s="9"/>
    </row>
    <row r="3550" ht="13.5" customHeight="1">
      <c r="I3550" s="9"/>
    </row>
    <row r="3551" ht="13.5" customHeight="1">
      <c r="I3551" s="9"/>
    </row>
    <row r="3552" ht="13.5" customHeight="1">
      <c r="I3552" s="9"/>
    </row>
    <row r="3553" ht="13.5" customHeight="1">
      <c r="I3553" s="9"/>
    </row>
    <row r="3554" ht="13.5" customHeight="1">
      <c r="I3554" s="9"/>
    </row>
    <row r="3555" ht="13.5" customHeight="1">
      <c r="I3555" s="9"/>
    </row>
    <row r="3556" ht="13.5" customHeight="1">
      <c r="I3556" s="9"/>
    </row>
    <row r="3557" ht="13.5" customHeight="1">
      <c r="I3557" s="9"/>
    </row>
    <row r="3558" ht="13.5" customHeight="1">
      <c r="I3558" s="9"/>
    </row>
    <row r="3559" ht="13.5" customHeight="1">
      <c r="I3559" s="9"/>
    </row>
    <row r="3560" ht="13.5" customHeight="1">
      <c r="I3560" s="9"/>
    </row>
    <row r="3561" ht="13.5" customHeight="1">
      <c r="I3561" s="9"/>
    </row>
    <row r="3562" ht="13.5" customHeight="1">
      <c r="I3562" s="9"/>
    </row>
    <row r="3563" ht="13.5" customHeight="1">
      <c r="I3563" s="9"/>
    </row>
    <row r="3564" ht="13.5" customHeight="1">
      <c r="I3564" s="9"/>
    </row>
    <row r="3565" ht="13.5" customHeight="1">
      <c r="I3565" s="9"/>
    </row>
    <row r="3566" ht="13.5" customHeight="1">
      <c r="I3566" s="9"/>
    </row>
    <row r="3567" ht="13.5" customHeight="1">
      <c r="I3567" s="9"/>
    </row>
    <row r="3568" ht="13.5" customHeight="1">
      <c r="I3568" s="9"/>
    </row>
    <row r="3569" ht="13.5" customHeight="1">
      <c r="I3569" s="9"/>
    </row>
    <row r="3570" ht="13.5" customHeight="1">
      <c r="I3570" s="9"/>
    </row>
    <row r="3571" ht="13.5" customHeight="1">
      <c r="I3571" s="9"/>
    </row>
    <row r="3572" ht="13.5" customHeight="1">
      <c r="I3572" s="9"/>
    </row>
    <row r="3573" ht="13.5" customHeight="1">
      <c r="I3573" s="9"/>
    </row>
    <row r="3574" ht="13.5" customHeight="1">
      <c r="I3574" s="9"/>
    </row>
    <row r="3575" ht="13.5" customHeight="1">
      <c r="I3575" s="9"/>
    </row>
    <row r="3576" ht="13.5" customHeight="1">
      <c r="I3576" s="9"/>
    </row>
    <row r="3577" ht="13.5" customHeight="1">
      <c r="I3577" s="9"/>
    </row>
    <row r="3578" ht="13.5" customHeight="1">
      <c r="I3578" s="9"/>
    </row>
    <row r="3579" ht="13.5" customHeight="1">
      <c r="I3579" s="9"/>
    </row>
    <row r="3580" ht="13.5" customHeight="1">
      <c r="I3580" s="9"/>
    </row>
    <row r="3581" ht="13.5" customHeight="1">
      <c r="I3581" s="9"/>
    </row>
    <row r="3582" ht="13.5" customHeight="1">
      <c r="I3582" s="9"/>
    </row>
    <row r="3583" ht="13.5" customHeight="1">
      <c r="I3583" s="9"/>
    </row>
    <row r="3584" ht="13.5" customHeight="1">
      <c r="I3584" s="9"/>
    </row>
    <row r="3585" ht="13.5" customHeight="1">
      <c r="I3585" s="9"/>
    </row>
    <row r="3586" ht="13.5" customHeight="1">
      <c r="I3586" s="9"/>
    </row>
    <row r="3587" ht="13.5" customHeight="1">
      <c r="I3587" s="9"/>
    </row>
    <row r="3588" ht="13.5" customHeight="1">
      <c r="I3588" s="9"/>
    </row>
    <row r="3589" ht="13.5" customHeight="1">
      <c r="I3589" s="9"/>
    </row>
    <row r="3590" ht="13.5" customHeight="1">
      <c r="I3590" s="9"/>
    </row>
    <row r="3591" ht="13.5" customHeight="1">
      <c r="I3591" s="9"/>
    </row>
    <row r="3592" ht="13.5" customHeight="1">
      <c r="I3592" s="9"/>
    </row>
    <row r="3593" ht="13.5" customHeight="1">
      <c r="I3593" s="9"/>
    </row>
    <row r="3594" ht="13.5" customHeight="1">
      <c r="I3594" s="9"/>
    </row>
    <row r="3595" ht="13.5" customHeight="1">
      <c r="I3595" s="9"/>
    </row>
    <row r="3596" ht="13.5" customHeight="1">
      <c r="I3596" s="9"/>
    </row>
    <row r="3597" ht="13.5" customHeight="1">
      <c r="I3597" s="9"/>
    </row>
    <row r="3598" ht="13.5" customHeight="1">
      <c r="I3598" s="9"/>
    </row>
    <row r="3599" ht="13.5" customHeight="1">
      <c r="I3599" s="9"/>
    </row>
    <row r="3600" ht="13.5" customHeight="1">
      <c r="I3600" s="9"/>
    </row>
    <row r="3601" ht="13.5" customHeight="1">
      <c r="I3601" s="9"/>
    </row>
    <row r="3602" ht="13.5" customHeight="1">
      <c r="I3602" s="9"/>
    </row>
    <row r="3603" ht="13.5" customHeight="1">
      <c r="I3603" s="9"/>
    </row>
    <row r="3604" ht="13.5" customHeight="1">
      <c r="I3604" s="9"/>
    </row>
    <row r="3605" ht="13.5" customHeight="1">
      <c r="I3605" s="9"/>
    </row>
    <row r="3606" ht="13.5" customHeight="1">
      <c r="I3606" s="9"/>
    </row>
    <row r="3607" ht="13.5" customHeight="1">
      <c r="I3607" s="9"/>
    </row>
    <row r="3608" ht="13.5" customHeight="1">
      <c r="I3608" s="9"/>
    </row>
    <row r="3609" ht="13.5" customHeight="1">
      <c r="I3609" s="9"/>
    </row>
    <row r="3610" ht="13.5" customHeight="1">
      <c r="I3610" s="9"/>
    </row>
    <row r="3611" ht="13.5" customHeight="1">
      <c r="I3611" s="9"/>
    </row>
    <row r="3612" ht="13.5" customHeight="1">
      <c r="I3612" s="9"/>
    </row>
    <row r="3613" ht="13.5" customHeight="1">
      <c r="I3613" s="9"/>
    </row>
    <row r="3614" ht="13.5" customHeight="1">
      <c r="I3614" s="9"/>
    </row>
    <row r="3615" ht="13.5" customHeight="1">
      <c r="I3615" s="9"/>
    </row>
    <row r="3616" ht="13.5" customHeight="1">
      <c r="I3616" s="9"/>
    </row>
    <row r="3617" ht="13.5" customHeight="1">
      <c r="I3617" s="9"/>
    </row>
    <row r="3618" ht="13.5" customHeight="1">
      <c r="I3618" s="9"/>
    </row>
    <row r="3619" ht="13.5" customHeight="1">
      <c r="I3619" s="9"/>
    </row>
    <row r="3620" ht="13.5" customHeight="1">
      <c r="I3620" s="9"/>
    </row>
    <row r="3621" ht="13.5" customHeight="1">
      <c r="I3621" s="9"/>
    </row>
    <row r="3622" ht="13.5" customHeight="1">
      <c r="I3622" s="9"/>
    </row>
    <row r="3623" ht="13.5" customHeight="1">
      <c r="I3623" s="9"/>
    </row>
    <row r="3624" ht="13.5" customHeight="1">
      <c r="I3624" s="9"/>
    </row>
    <row r="3625" ht="13.5" customHeight="1">
      <c r="I3625" s="9"/>
    </row>
    <row r="3626" ht="13.5" customHeight="1">
      <c r="I3626" s="9"/>
    </row>
    <row r="3627" ht="13.5" customHeight="1">
      <c r="I3627" s="9"/>
    </row>
    <row r="3628" ht="13.5" customHeight="1">
      <c r="I3628" s="9"/>
    </row>
    <row r="3629" ht="13.5" customHeight="1">
      <c r="I3629" s="9"/>
    </row>
    <row r="3630" ht="13.5" customHeight="1">
      <c r="I3630" s="9"/>
    </row>
    <row r="3631" ht="13.5" customHeight="1">
      <c r="I3631" s="9"/>
    </row>
    <row r="3632" ht="13.5" customHeight="1">
      <c r="I3632" s="9"/>
    </row>
    <row r="3633" ht="13.5" customHeight="1">
      <c r="I3633" s="9"/>
    </row>
    <row r="3634" ht="13.5" customHeight="1">
      <c r="I3634" s="9"/>
    </row>
    <row r="3635" ht="13.5" customHeight="1">
      <c r="I3635" s="9"/>
    </row>
    <row r="3636" ht="13.5" customHeight="1">
      <c r="I3636" s="9"/>
    </row>
    <row r="3637" ht="13.5" customHeight="1">
      <c r="I3637" s="9"/>
    </row>
    <row r="3638" ht="13.5" customHeight="1">
      <c r="I3638" s="9"/>
    </row>
    <row r="3639" ht="13.5" customHeight="1">
      <c r="I3639" s="9"/>
    </row>
    <row r="3640" ht="13.5" customHeight="1">
      <c r="I3640" s="9"/>
    </row>
    <row r="3641" ht="13.5" customHeight="1">
      <c r="I3641" s="9"/>
    </row>
    <row r="3642" ht="13.5" customHeight="1">
      <c r="I3642" s="9"/>
    </row>
    <row r="3643" ht="13.5" customHeight="1">
      <c r="I3643" s="9"/>
    </row>
    <row r="3644" ht="13.5" customHeight="1">
      <c r="I3644" s="9"/>
    </row>
    <row r="3645" ht="13.5" customHeight="1">
      <c r="I3645" s="9"/>
    </row>
    <row r="3646" ht="13.5" customHeight="1">
      <c r="I3646" s="9"/>
    </row>
    <row r="3647" ht="13.5" customHeight="1">
      <c r="I3647" s="9"/>
    </row>
    <row r="3648" ht="13.5" customHeight="1">
      <c r="I3648" s="9"/>
    </row>
    <row r="3649" ht="13.5" customHeight="1">
      <c r="I3649" s="9"/>
    </row>
    <row r="3650" ht="13.5" customHeight="1">
      <c r="I3650" s="9"/>
    </row>
    <row r="3651" ht="13.5" customHeight="1">
      <c r="I3651" s="9"/>
    </row>
    <row r="3652" ht="13.5" customHeight="1">
      <c r="I3652" s="9"/>
    </row>
    <row r="3653" ht="13.5" customHeight="1">
      <c r="I3653" s="9"/>
    </row>
    <row r="3654" ht="13.5" customHeight="1">
      <c r="I3654" s="9"/>
    </row>
    <row r="3655" ht="13.5" customHeight="1">
      <c r="I3655" s="9"/>
    </row>
    <row r="3656" ht="13.5" customHeight="1">
      <c r="I3656" s="9"/>
    </row>
    <row r="3657" ht="13.5" customHeight="1">
      <c r="I3657" s="9"/>
    </row>
    <row r="3658" ht="13.5" customHeight="1">
      <c r="I3658" s="9"/>
    </row>
    <row r="3659" ht="13.5" customHeight="1">
      <c r="I3659" s="9"/>
    </row>
    <row r="3660" ht="13.5" customHeight="1">
      <c r="I3660" s="9"/>
    </row>
    <row r="3661" ht="13.5" customHeight="1">
      <c r="I3661" s="9"/>
    </row>
    <row r="3662" ht="13.5" customHeight="1">
      <c r="I3662" s="9"/>
    </row>
    <row r="3663" ht="13.5" customHeight="1">
      <c r="I3663" s="9"/>
    </row>
    <row r="3664" ht="13.5" customHeight="1">
      <c r="I3664" s="9"/>
    </row>
    <row r="3665" ht="13.5" customHeight="1">
      <c r="I3665" s="9"/>
    </row>
    <row r="3666" ht="13.5" customHeight="1">
      <c r="I3666" s="9"/>
    </row>
    <row r="3667" ht="13.5" customHeight="1">
      <c r="I3667" s="9"/>
    </row>
    <row r="3668" ht="13.5" customHeight="1">
      <c r="I3668" s="9"/>
    </row>
    <row r="3669" ht="13.5" customHeight="1">
      <c r="I3669" s="9"/>
    </row>
    <row r="3670" ht="13.5" customHeight="1">
      <c r="I3670" s="9"/>
    </row>
    <row r="3671" ht="13.5" customHeight="1">
      <c r="I3671" s="9"/>
    </row>
    <row r="3672" ht="13.5" customHeight="1">
      <c r="I3672" s="9"/>
    </row>
    <row r="3673" ht="13.5" customHeight="1">
      <c r="I3673" s="9"/>
    </row>
    <row r="3674" ht="13.5" customHeight="1">
      <c r="I3674" s="9"/>
    </row>
    <row r="3675" ht="13.5" customHeight="1">
      <c r="I3675" s="9"/>
    </row>
    <row r="3676" ht="13.5" customHeight="1">
      <c r="I3676" s="9"/>
    </row>
    <row r="3677" ht="13.5" customHeight="1">
      <c r="I3677" s="9"/>
    </row>
  </sheetData>
  <mergeCells count="8">
    <mergeCell ref="C6:I6"/>
    <mergeCell ref="P8:Q8"/>
    <mergeCell ref="N8:O8"/>
    <mergeCell ref="A7:D8"/>
    <mergeCell ref="J7:K8"/>
    <mergeCell ref="L7:M8"/>
    <mergeCell ref="N7:Q7"/>
    <mergeCell ref="I7:I9"/>
  </mergeCells>
  <printOptions horizontalCentered="1"/>
  <pageMargins left="0.5905511811023623" right="0.5905511811023623" top="0.5905511811023623" bottom="0.7874015748031497" header="0.3937007874015748" footer="0.3937007874015748"/>
  <pageSetup fitToHeight="2" fitToWidth="2" horizontalDpi="300" verticalDpi="3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2004-04-24T13:58:19Z</cp:lastPrinted>
  <dcterms:created xsi:type="dcterms:W3CDTF">1997-10-20T10:52:56Z</dcterms:created>
  <dcterms:modified xsi:type="dcterms:W3CDTF">2008-11-13T10:28:01Z</dcterms:modified>
  <cp:category>I14</cp:category>
  <cp:version/>
  <cp:contentType/>
  <cp:contentStatus/>
</cp:coreProperties>
</file>