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9120" activeTab="0"/>
  </bookViews>
  <sheets>
    <sheet name="長期債務 " sheetId="1" r:id="rId1"/>
  </sheets>
  <definedNames/>
  <calcPr fullCalcOnLoad="1"/>
</workbook>
</file>

<file path=xl/sharedStrings.xml><?xml version="1.0" encoding="utf-8"?>
<sst xmlns="http://schemas.openxmlformats.org/spreadsheetml/2006/main" count="153" uniqueCount="117">
  <si>
    <t>　</t>
  </si>
  <si>
    <t>長期債務</t>
  </si>
  <si>
    <t>增減明細表</t>
  </si>
  <si>
    <t xml:space="preserve"> </t>
  </si>
  <si>
    <t>─────</t>
  </si>
  <si>
    <t>──────</t>
  </si>
  <si>
    <t xml:space="preserve">     中  華  民  國</t>
  </si>
  <si>
    <t>九  十 二  年  度</t>
  </si>
  <si>
    <t>單位:新臺幣元</t>
  </si>
  <si>
    <t>借款</t>
  </si>
  <si>
    <t>償還期間</t>
  </si>
  <si>
    <t>截至上年度終了</t>
  </si>
  <si>
    <t xml:space="preserve">本 年 度 </t>
  </si>
  <si>
    <t xml:space="preserve"> 舉 借 金 額</t>
  </si>
  <si>
    <r>
      <t>本</t>
    </r>
    <r>
      <rPr>
        <b/>
        <sz val="10"/>
        <rFont val="Times New Roman"/>
        <family val="1"/>
      </rPr>
      <t xml:space="preserve"> </t>
    </r>
    <r>
      <rPr>
        <b/>
        <sz val="10"/>
        <rFont val="華康粗明體"/>
        <family val="3"/>
      </rPr>
      <t>年</t>
    </r>
    <r>
      <rPr>
        <b/>
        <sz val="10"/>
        <rFont val="Times New Roman"/>
        <family val="1"/>
      </rPr>
      <t xml:space="preserve"> </t>
    </r>
    <r>
      <rPr>
        <b/>
        <sz val="10"/>
        <rFont val="華康粗明體"/>
        <family val="3"/>
      </rPr>
      <t>度</t>
    </r>
    <r>
      <rPr>
        <b/>
        <sz val="10"/>
        <rFont val="Times New Roman"/>
        <family val="1"/>
      </rPr>
      <t xml:space="preserve"> </t>
    </r>
    <r>
      <rPr>
        <b/>
        <sz val="10"/>
        <rFont val="華康粗明體"/>
        <family val="3"/>
      </rPr>
      <t>償</t>
    </r>
    <r>
      <rPr>
        <b/>
        <sz val="10"/>
        <rFont val="Times New Roman"/>
        <family val="1"/>
      </rPr>
      <t xml:space="preserve"> </t>
    </r>
    <r>
      <rPr>
        <b/>
        <sz val="10"/>
        <rFont val="華康粗明體"/>
        <family val="3"/>
      </rPr>
      <t>還</t>
    </r>
    <r>
      <rPr>
        <b/>
        <sz val="10"/>
        <rFont val="Times New Roman"/>
        <family val="1"/>
      </rPr>
      <t xml:space="preserve"> </t>
    </r>
    <r>
      <rPr>
        <b/>
        <sz val="10"/>
        <rFont val="華康粗明體"/>
        <family val="3"/>
      </rPr>
      <t>金</t>
    </r>
    <r>
      <rPr>
        <b/>
        <sz val="10"/>
        <rFont val="Times New Roman"/>
        <family val="1"/>
      </rPr>
      <t xml:space="preserve"> </t>
    </r>
    <r>
      <rPr>
        <b/>
        <sz val="10"/>
        <rFont val="華康粗明體"/>
        <family val="3"/>
      </rPr>
      <t>額</t>
    </r>
  </si>
  <si>
    <r>
      <t>本</t>
    </r>
    <r>
      <rPr>
        <b/>
        <sz val="10"/>
        <rFont val="Times New Roman"/>
        <family val="1"/>
      </rPr>
      <t xml:space="preserve"> </t>
    </r>
    <r>
      <rPr>
        <b/>
        <sz val="10"/>
        <rFont val="華康粗明體"/>
        <family val="3"/>
      </rPr>
      <t>年</t>
    </r>
    <r>
      <rPr>
        <b/>
        <sz val="10"/>
        <rFont val="Times New Roman"/>
        <family val="1"/>
      </rPr>
      <t xml:space="preserve"> </t>
    </r>
    <r>
      <rPr>
        <b/>
        <sz val="10"/>
        <rFont val="華康粗明體"/>
        <family val="3"/>
      </rPr>
      <t>度</t>
    </r>
    <r>
      <rPr>
        <b/>
        <sz val="10"/>
        <rFont val="Times New Roman"/>
        <family val="1"/>
      </rPr>
      <t xml:space="preserve"> </t>
    </r>
    <r>
      <rPr>
        <b/>
        <sz val="10"/>
        <rFont val="華康粗明體"/>
        <family val="3"/>
      </rPr>
      <t>調</t>
    </r>
    <r>
      <rPr>
        <b/>
        <sz val="10"/>
        <rFont val="Times New Roman"/>
        <family val="1"/>
      </rPr>
      <t xml:space="preserve"> </t>
    </r>
    <r>
      <rPr>
        <b/>
        <sz val="10"/>
        <rFont val="華康粗明體"/>
        <family val="3"/>
      </rPr>
      <t>整</t>
    </r>
    <r>
      <rPr>
        <b/>
        <sz val="10"/>
        <rFont val="Times New Roman"/>
        <family val="1"/>
      </rPr>
      <t xml:space="preserve"> </t>
    </r>
    <r>
      <rPr>
        <b/>
        <sz val="10"/>
        <rFont val="華康粗明體"/>
        <family val="3"/>
      </rPr>
      <t>數</t>
    </r>
  </si>
  <si>
    <t>本年度終了</t>
  </si>
  <si>
    <t>基 金 及 借 款 項 目</t>
  </si>
  <si>
    <t>債   權   人</t>
  </si>
  <si>
    <t>年度</t>
  </si>
  <si>
    <t>起</t>
  </si>
  <si>
    <t>止</t>
  </si>
  <si>
    <t>借款餘額</t>
  </si>
  <si>
    <t>預    算    數</t>
  </si>
  <si>
    <t>決    算    數</t>
  </si>
  <si>
    <t>增加</t>
  </si>
  <si>
    <t>減少</t>
  </si>
  <si>
    <t>說   明</t>
  </si>
  <si>
    <t>中美經濟社會發展基金</t>
  </si>
  <si>
    <r>
      <t>新臺幣借款－四八○公法第一章
  (</t>
    </r>
    <r>
      <rPr>
        <sz val="10"/>
        <rFont val="Times New Roman"/>
        <family val="1"/>
      </rPr>
      <t>484-G-035</t>
    </r>
    <r>
      <rPr>
        <sz val="10"/>
        <rFont val="華康中明體"/>
        <family val="3"/>
      </rPr>
      <t>)</t>
    </r>
  </si>
  <si>
    <t>美國國際開發署</t>
  </si>
  <si>
    <t>營建建設基金</t>
  </si>
  <si>
    <t>國宅計畫</t>
  </si>
  <si>
    <t>金融機構</t>
  </si>
  <si>
    <t>87-92</t>
  </si>
  <si>
    <t xml:space="preserve">淡海及高雄新市鎮開發計畫 </t>
  </si>
  <si>
    <t>86-92</t>
  </si>
  <si>
    <t>新生地開發計畫</t>
  </si>
  <si>
    <t>地方建設基金、中美基金及金融機構</t>
  </si>
  <si>
    <t>85-92</t>
  </si>
  <si>
    <t>行政院開發基金</t>
  </si>
  <si>
    <r>
      <t>挖 泥 船 計 畫 (</t>
    </r>
    <r>
      <rPr>
        <sz val="10"/>
        <rFont val="Times New Roman"/>
        <family val="1"/>
      </rPr>
      <t>6 C H A</t>
    </r>
    <r>
      <rPr>
        <sz val="10"/>
        <rFont val="華康中明體"/>
        <family val="3"/>
      </rPr>
      <t>)</t>
    </r>
  </si>
  <si>
    <t>國際開發協會</t>
  </si>
  <si>
    <r>
      <t>地 下 水 計 畫 (</t>
    </r>
    <r>
      <rPr>
        <sz val="10"/>
        <rFont val="Times New Roman"/>
        <family val="1"/>
      </rPr>
      <t>7 C H A</t>
    </r>
    <r>
      <rPr>
        <sz val="10"/>
        <rFont val="華康中明體"/>
        <family val="3"/>
      </rPr>
      <t>)</t>
    </r>
  </si>
  <si>
    <r>
      <t>自 來 水 計 畫 (</t>
    </r>
    <r>
      <rPr>
        <sz val="10"/>
        <rFont val="Times New Roman"/>
        <family val="1"/>
      </rPr>
      <t>9 C H A</t>
    </r>
    <r>
      <rPr>
        <sz val="10"/>
        <rFont val="華康中明體"/>
        <family val="3"/>
      </rPr>
      <t>)</t>
    </r>
  </si>
  <si>
    <r>
      <t>中華開發計畫  (</t>
    </r>
    <r>
      <rPr>
        <sz val="10"/>
        <rFont val="Times New Roman"/>
        <family val="1"/>
      </rPr>
      <t>17 C H A</t>
    </r>
    <r>
      <rPr>
        <sz val="10"/>
        <rFont val="華康中明體"/>
        <family val="3"/>
      </rPr>
      <t>)</t>
    </r>
  </si>
  <si>
    <t>地方建設基金</t>
  </si>
  <si>
    <t>國外借款</t>
  </si>
  <si>
    <r>
      <t>決算日美金折合等值新台幣</t>
    </r>
    <r>
      <rPr>
        <sz val="9"/>
        <rFont val="Times New Roman"/>
        <family val="1"/>
      </rPr>
      <t>1:33.970</t>
    </r>
  </si>
  <si>
    <t>國立大學校院校務基金 ( 彙總 )</t>
  </si>
  <si>
    <t/>
  </si>
  <si>
    <t>　國立臺灣大學校務基金買回第
　　二學生活動中心租賃權</t>
  </si>
  <si>
    <t>　國立臺灣大學校務基金興建椰
　　風學人宿舍</t>
  </si>
  <si>
    <t>　國立清華大學校務基金第三招
　　待所</t>
  </si>
  <si>
    <t>92-113</t>
  </si>
  <si>
    <t>　國立中正大學校務基金學人宿
　　舍第二期工程</t>
  </si>
  <si>
    <t>90-92</t>
  </si>
  <si>
    <t>　國立東華大學校務基金學人宿
　　舍第二期工程</t>
  </si>
  <si>
    <t>經濟作業基金</t>
  </si>
  <si>
    <r>
      <t>高雄加工出口區</t>
    </r>
    <r>
      <rPr>
        <sz val="10"/>
        <rFont val="Times New Roman"/>
        <family val="1"/>
      </rPr>
      <t>(</t>
    </r>
    <r>
      <rPr>
        <sz val="10"/>
        <rFont val="華康中明體"/>
        <family val="3"/>
      </rPr>
      <t>含擴區</t>
    </r>
    <r>
      <rPr>
        <sz val="10"/>
        <rFont val="Times New Roman"/>
        <family val="1"/>
      </rPr>
      <t>)</t>
    </r>
    <r>
      <rPr>
        <sz val="10"/>
        <rFont val="華康中明體"/>
        <family val="3"/>
      </rPr>
      <t>設置倉儲</t>
    </r>
  </si>
  <si>
    <t>金融機構</t>
  </si>
  <si>
    <r>
      <t xml:space="preserve">     </t>
    </r>
    <r>
      <rPr>
        <sz val="10"/>
        <rFont val="華康中明體"/>
        <family val="3"/>
      </rPr>
      <t>轉運專區計畫</t>
    </r>
  </si>
  <si>
    <r>
      <t xml:space="preserve">臺中港區設置倉儲轉運專區計畫
</t>
    </r>
    <r>
      <rPr>
        <sz val="10"/>
        <rFont val="Times New Roman"/>
        <family val="1"/>
      </rPr>
      <t xml:space="preserve">     -</t>
    </r>
    <r>
      <rPr>
        <sz val="10"/>
        <rFont val="華康中明體"/>
        <family val="3"/>
      </rPr>
      <t>開發經費</t>
    </r>
  </si>
  <si>
    <t>89-91</t>
  </si>
  <si>
    <r>
      <t>中港倉儲轉運專區計畫</t>
    </r>
    <r>
      <rPr>
        <sz val="10"/>
        <rFont val="Times New Roman"/>
        <family val="1"/>
      </rPr>
      <t>-</t>
    </r>
    <r>
      <rPr>
        <sz val="10"/>
        <rFont val="華康中明體"/>
        <family val="3"/>
      </rPr>
      <t xml:space="preserve">開發
</t>
    </r>
    <r>
      <rPr>
        <sz val="10"/>
        <rFont val="Times New Roman"/>
        <family val="1"/>
      </rPr>
      <t xml:space="preserve">     </t>
    </r>
    <r>
      <rPr>
        <sz val="10"/>
        <rFont val="華康中明體"/>
        <family val="3"/>
      </rPr>
      <t>經費</t>
    </r>
  </si>
  <si>
    <t>屏東加工出口區設置計畫</t>
  </si>
  <si>
    <t>雲林科技工業園區竹圍子絲織專</t>
  </si>
  <si>
    <t>金融機構及經濟部</t>
  </si>
  <si>
    <r>
      <t xml:space="preserve">    </t>
    </r>
    <r>
      <rPr>
        <sz val="10"/>
        <rFont val="細明體"/>
        <family val="3"/>
      </rPr>
      <t>業區</t>
    </r>
  </si>
  <si>
    <t>工業區開發管理基金</t>
  </si>
  <si>
    <t>投資工業區土地出租計畫</t>
  </si>
  <si>
    <t>水資源作業基金</t>
  </si>
  <si>
    <t>政府墊撥三成地價款</t>
  </si>
  <si>
    <t>行政院開發基金管理委員會及財政部</t>
  </si>
  <si>
    <t>鯉魚潭水庫興建第一期工程款</t>
  </si>
  <si>
    <t>交通作業基金</t>
  </si>
  <si>
    <t>乙類公債及賒借</t>
  </si>
  <si>
    <t>建設公債買受人或國內金融機構等</t>
  </si>
  <si>
    <t>二高後續、北宜(含頭城蘇澳段)
  建設計畫</t>
  </si>
  <si>
    <t>　</t>
  </si>
  <si>
    <t>高速鐵路車站特定區區段徵收土
  地開發計畫</t>
  </si>
  <si>
    <t>92-108</t>
  </si>
  <si>
    <t xml:space="preserve">高速鐵路站區聯外道路系統改善
  計畫
  </t>
  </si>
  <si>
    <t>108</t>
  </si>
  <si>
    <t xml:space="preserve"> </t>
  </si>
  <si>
    <t>高速鐵路車站特定區區段徵收土
  地開發計畫─台南車站特定區區
  內墳墓遷葬經費代墊款</t>
  </si>
  <si>
    <t>科學工業園區管理局作業基金</t>
  </si>
  <si>
    <t>科學園區中長程建設計畫</t>
  </si>
  <si>
    <r>
      <t>　</t>
    </r>
    <r>
      <rPr>
        <sz val="10"/>
        <rFont val="Times New Roman"/>
        <family val="1"/>
      </rPr>
      <t>1.</t>
    </r>
    <r>
      <rPr>
        <sz val="10"/>
        <rFont val="華康中明體"/>
        <family val="3"/>
      </rPr>
      <t>新竹科學園區三、四期</t>
    </r>
  </si>
  <si>
    <r>
      <t>　</t>
    </r>
    <r>
      <rPr>
        <sz val="10"/>
        <rFont val="Times New Roman"/>
        <family val="1"/>
      </rPr>
      <t>2.</t>
    </r>
    <r>
      <rPr>
        <sz val="10"/>
        <rFont val="華康中明體"/>
        <family val="3"/>
      </rPr>
      <t>臺南科學園區一期基地</t>
    </r>
  </si>
  <si>
    <t>臺南科學工業園區路竹基地籌設</t>
  </si>
  <si>
    <r>
      <t xml:space="preserve">    </t>
    </r>
    <r>
      <rPr>
        <sz val="10"/>
        <rFont val="華康中明體"/>
        <family val="3"/>
      </rPr>
      <t>計畫</t>
    </r>
  </si>
  <si>
    <t>臺南科學工業園區二期基地擴建</t>
  </si>
  <si>
    <t>91-92</t>
  </si>
  <si>
    <t>新竹科學園區篤行營區擴建</t>
  </si>
  <si>
    <t>中央公務人員購置住宅貸款基金</t>
  </si>
  <si>
    <t>透借中央公務人員購宅貸款資金</t>
  </si>
  <si>
    <t>71-89</t>
  </si>
  <si>
    <t xml:space="preserve">     總                 計</t>
  </si>
  <si>
    <r>
      <t>註：</t>
    </r>
    <r>
      <rPr>
        <sz val="10"/>
        <rFont val="Times New Roman"/>
        <family val="1"/>
      </rPr>
      <t>1.</t>
    </r>
    <r>
      <rPr>
        <sz val="10"/>
        <rFont val="華康中明體"/>
        <family val="3"/>
      </rPr>
      <t>上年度終了借款餘額</t>
    </r>
    <r>
      <rPr>
        <sz val="10"/>
        <rFont val="Times New Roman"/>
        <family val="1"/>
      </rPr>
      <t>462,160,374,418.40</t>
    </r>
    <r>
      <rPr>
        <sz val="10"/>
        <rFont val="華康中明體"/>
        <family val="3"/>
      </rPr>
      <t>元，較平衡綜計表所列長期債務</t>
    </r>
    <r>
      <rPr>
        <sz val="10"/>
        <rFont val="Times New Roman"/>
        <family val="1"/>
      </rPr>
      <t xml:space="preserve">461,568,240,669.40 </t>
    </r>
    <r>
      <rPr>
        <sz val="10"/>
        <rFont val="華康中明體"/>
        <family val="3"/>
      </rPr>
      <t>元，增加</t>
    </r>
    <r>
      <rPr>
        <sz val="10"/>
        <rFont val="Times New Roman"/>
        <family val="1"/>
      </rPr>
      <t xml:space="preserve"> 592,133,749.00 </t>
    </r>
    <r>
      <rPr>
        <sz val="10"/>
        <rFont val="華康中明體"/>
        <family val="3"/>
      </rPr>
      <t>元</t>
    </r>
  </si>
  <si>
    <r>
      <t>，係不含國軍生產及服務作業基金應付租賃款</t>
    </r>
    <r>
      <rPr>
        <sz val="10"/>
        <rFont val="Times New Roman"/>
        <family val="1"/>
      </rPr>
      <t>1,180,001.00</t>
    </r>
    <r>
      <rPr>
        <sz val="10"/>
        <rFont val="華康中明體"/>
        <family val="3"/>
      </rPr>
      <t>元；水資源作業基金應計退休金負債</t>
    </r>
    <r>
      <rPr>
        <sz val="10"/>
        <rFont val="Times New Roman"/>
        <family val="1"/>
      </rPr>
      <t>219,464,338.00</t>
    </r>
    <r>
      <rPr>
        <sz val="10"/>
        <rFont val="華康中明體"/>
        <family val="3"/>
      </rPr>
      <t>元；交通作業基金應</t>
    </r>
  </si>
  <si>
    <r>
      <t>　　</t>
    </r>
    <r>
      <rPr>
        <sz val="10"/>
        <rFont val="Times New Roman"/>
        <family val="1"/>
      </rPr>
      <t xml:space="preserve">    </t>
    </r>
    <r>
      <rPr>
        <sz val="10"/>
        <rFont val="華康中明體"/>
        <family val="3"/>
      </rPr>
      <t>付債券折價</t>
    </r>
    <r>
      <rPr>
        <sz val="10"/>
        <rFont val="Times New Roman"/>
        <family val="1"/>
      </rPr>
      <t>813,139,800.00</t>
    </r>
    <r>
      <rPr>
        <sz val="10"/>
        <rFont val="華康中明體"/>
        <family val="3"/>
      </rPr>
      <t>元及科學工業園區管理局作業基金應付租賃款</t>
    </r>
    <r>
      <rPr>
        <sz val="10"/>
        <rFont val="Times New Roman"/>
        <family val="1"/>
      </rPr>
      <t>361,712.00</t>
    </r>
    <r>
      <rPr>
        <sz val="10"/>
        <rFont val="華康中明體"/>
        <family val="3"/>
      </rPr>
      <t>元之數。</t>
    </r>
  </si>
  <si>
    <r>
      <t>　　</t>
    </r>
    <r>
      <rPr>
        <sz val="10"/>
        <rFont val="Times New Roman"/>
        <family val="1"/>
      </rPr>
      <t xml:space="preserve"> 2.</t>
    </r>
    <r>
      <rPr>
        <sz val="10"/>
        <rFont val="華康中明體"/>
        <family val="3"/>
      </rPr>
      <t>本年度舉借金額預算數尚包括營建建設基金以前年度保留數</t>
    </r>
    <r>
      <rPr>
        <sz val="10"/>
        <rFont val="Times New Roman"/>
        <family val="1"/>
      </rPr>
      <t>9,546,996,000.00</t>
    </r>
    <r>
      <rPr>
        <sz val="10"/>
        <rFont val="華康中明體"/>
        <family val="3"/>
      </rPr>
      <t>元，奉准先行辦理補辦預算數</t>
    </r>
    <r>
      <rPr>
        <sz val="10"/>
        <rFont val="Times New Roman"/>
        <family val="1"/>
      </rPr>
      <t>10,000,000,000.00</t>
    </r>
  </si>
  <si>
    <r>
      <t>元；國立大學校院校務基金（彙總）以前年度保留數</t>
    </r>
    <r>
      <rPr>
        <sz val="10"/>
        <rFont val="Times New Roman"/>
        <family val="1"/>
      </rPr>
      <t>120,000,000.00</t>
    </r>
    <r>
      <rPr>
        <sz val="10"/>
        <rFont val="華康中明體"/>
        <family val="3"/>
      </rPr>
      <t>元，奉准先行辦理補辦預算數</t>
    </r>
    <r>
      <rPr>
        <sz val="10"/>
        <rFont val="Times New Roman"/>
        <family val="1"/>
      </rPr>
      <t>38,087,923.00</t>
    </r>
    <r>
      <rPr>
        <sz val="10"/>
        <rFont val="華康中明體"/>
        <family val="3"/>
      </rPr>
      <t>元；經濟作業展基金</t>
    </r>
  </si>
  <si>
    <r>
      <t>　　　以前年度保留數</t>
    </r>
    <r>
      <rPr>
        <sz val="10"/>
        <rFont val="Times New Roman"/>
        <family val="1"/>
      </rPr>
      <t>2,095,245,242.00</t>
    </r>
    <r>
      <rPr>
        <sz val="10"/>
        <rFont val="華康中明體"/>
        <family val="3"/>
      </rPr>
      <t>元，奉准先行辦理補辦預算數</t>
    </r>
    <r>
      <rPr>
        <sz val="10"/>
        <rFont val="Times New Roman"/>
        <family val="1"/>
      </rPr>
      <t>9,398,558,960.00</t>
    </r>
    <r>
      <rPr>
        <sz val="10"/>
        <rFont val="華康中明體"/>
        <family val="3"/>
      </rPr>
      <t>元，交通作業基金以前年度保留數</t>
    </r>
  </si>
  <si>
    <r>
      <t>38,006,988,793.00</t>
    </r>
    <r>
      <rPr>
        <sz val="10"/>
        <rFont val="華康中明體"/>
        <family val="3"/>
      </rPr>
      <t>元，奉准先行辦理補辦預算數</t>
    </r>
    <r>
      <rPr>
        <sz val="10"/>
        <rFont val="Times New Roman"/>
        <family val="1"/>
      </rPr>
      <t>5,892,230,000.00</t>
    </r>
    <r>
      <rPr>
        <sz val="10"/>
        <rFont val="華康中明體"/>
        <family val="3"/>
      </rPr>
      <t>元及科學工業園區管理局作業基金以前年度保留數</t>
    </r>
    <r>
      <rPr>
        <sz val="10"/>
        <rFont val="Times New Roman"/>
        <family val="1"/>
      </rPr>
      <t xml:space="preserve">16,552,499,276.00 </t>
    </r>
    <r>
      <rPr>
        <sz val="10"/>
        <rFont val="華康中明體"/>
        <family val="3"/>
      </rPr>
      <t>元</t>
    </r>
  </si>
  <si>
    <r>
      <t>　　　，奉准先行辦理補辦預算數</t>
    </r>
    <r>
      <rPr>
        <sz val="10"/>
        <rFont val="Times New Roman"/>
        <family val="1"/>
      </rPr>
      <t>2,500,000,000.00</t>
    </r>
    <r>
      <rPr>
        <sz val="10"/>
        <rFont val="華康中明體"/>
        <family val="3"/>
      </rPr>
      <t>元。</t>
    </r>
  </si>
  <si>
    <r>
      <t>　　</t>
    </r>
    <r>
      <rPr>
        <sz val="10"/>
        <rFont val="Times New Roman"/>
        <family val="1"/>
      </rPr>
      <t xml:space="preserve"> 3.</t>
    </r>
    <r>
      <rPr>
        <sz val="10"/>
        <rFont val="華康中明體"/>
        <family val="3"/>
      </rPr>
      <t>本年度償還金額預算數尚包括營建建設基金奉准先行辦理補辦預算數</t>
    </r>
    <r>
      <rPr>
        <sz val="10"/>
        <rFont val="Times New Roman"/>
        <family val="1"/>
      </rPr>
      <t>11,284,901,000.00</t>
    </r>
    <r>
      <rPr>
        <sz val="10"/>
        <rFont val="華康中明體"/>
        <family val="3"/>
      </rPr>
      <t>元；國立大學校院校務基金（彙總）</t>
    </r>
  </si>
  <si>
    <r>
      <t>奉准先行辦理補辦預算數</t>
    </r>
    <r>
      <rPr>
        <sz val="10"/>
        <rFont val="Times New Roman"/>
        <family val="1"/>
      </rPr>
      <t>8,742,960.00</t>
    </r>
    <r>
      <rPr>
        <sz val="10"/>
        <rFont val="華康中明體"/>
        <family val="3"/>
      </rPr>
      <t>元；水資源作業基金奉准先行辦理補辦預算數</t>
    </r>
    <r>
      <rPr>
        <sz val="10"/>
        <rFont val="Times New Roman"/>
        <family val="1"/>
      </rPr>
      <t>10,904,025.00</t>
    </r>
    <r>
      <rPr>
        <sz val="10"/>
        <rFont val="華康中明體"/>
        <family val="3"/>
      </rPr>
      <t>元；交通作業基金奉准先行辦理</t>
    </r>
  </si>
  <si>
    <r>
      <t>　　</t>
    </r>
    <r>
      <rPr>
        <sz val="10"/>
        <rFont val="Times New Roman"/>
        <family val="1"/>
      </rPr>
      <t xml:space="preserve">     </t>
    </r>
    <r>
      <rPr>
        <sz val="10"/>
        <rFont val="華康中明體"/>
        <family val="3"/>
      </rPr>
      <t>補辦預算數</t>
    </r>
    <r>
      <rPr>
        <sz val="10"/>
        <rFont val="Times New Roman"/>
        <family val="1"/>
      </rPr>
      <t>8,136,000,000.00</t>
    </r>
    <r>
      <rPr>
        <sz val="10"/>
        <rFont val="華康中明體"/>
        <family val="3"/>
      </rPr>
      <t>元及科學工業園區管理局作業基金奉准先行辦理補辦預算數</t>
    </r>
    <r>
      <rPr>
        <sz val="10"/>
        <rFont val="Times New Roman"/>
        <family val="1"/>
      </rPr>
      <t>12,600,000,000.00</t>
    </r>
    <r>
      <rPr>
        <sz val="10"/>
        <rFont val="華康中明體"/>
        <family val="3"/>
      </rPr>
      <t>元。</t>
    </r>
  </si>
  <si>
    <r>
      <t>　　</t>
    </r>
    <r>
      <rPr>
        <sz val="10"/>
        <rFont val="Times New Roman"/>
        <family val="1"/>
      </rPr>
      <t>4.</t>
    </r>
    <r>
      <rPr>
        <sz val="10"/>
        <rFont val="華康中明體"/>
        <family val="3"/>
      </rPr>
      <t>本年度舉借金額決算數</t>
    </r>
    <r>
      <rPr>
        <sz val="10"/>
        <rFont val="Times New Roman"/>
        <family val="1"/>
      </rPr>
      <t>75,747,236,622.00</t>
    </r>
    <r>
      <rPr>
        <sz val="10"/>
        <rFont val="華康中明體"/>
        <family val="3"/>
      </rPr>
      <t>元，較現金流量綜計表所列增加長期負債</t>
    </r>
    <r>
      <rPr>
        <sz val="10"/>
        <rFont val="Times New Roman"/>
        <family val="1"/>
      </rPr>
      <t>75,566,356,622.00</t>
    </r>
    <r>
      <rPr>
        <sz val="10"/>
        <rFont val="華康中明體"/>
        <family val="3"/>
      </rPr>
      <t>元，增加</t>
    </r>
  </si>
  <si>
    <r>
      <t>180,880,000.00</t>
    </r>
    <r>
      <rPr>
        <sz val="10"/>
        <rFont val="華康中明體"/>
        <family val="3"/>
      </rPr>
      <t>元，係經濟作業基金新增不影響現金流量之數。</t>
    </r>
  </si>
  <si>
    <r>
      <t>　　</t>
    </r>
    <r>
      <rPr>
        <sz val="10"/>
        <rFont val="Times New Roman"/>
        <family val="1"/>
      </rPr>
      <t xml:space="preserve"> 5.</t>
    </r>
    <r>
      <rPr>
        <sz val="10"/>
        <rFont val="華康中明體"/>
        <family val="3"/>
      </rPr>
      <t>本年度償還金額決算數</t>
    </r>
    <r>
      <rPr>
        <sz val="10"/>
        <rFont val="Times New Roman"/>
        <family val="1"/>
      </rPr>
      <t>96,192,835,407.00</t>
    </r>
    <r>
      <rPr>
        <sz val="10"/>
        <rFont val="華康中明體"/>
        <family val="3"/>
      </rPr>
      <t>元，較現金流量綜計表所列減少長期負債</t>
    </r>
    <r>
      <rPr>
        <sz val="10"/>
        <rFont val="Times New Roman"/>
        <family val="1"/>
      </rPr>
      <t>96,194,102,754.00</t>
    </r>
    <r>
      <rPr>
        <sz val="10"/>
        <rFont val="華康中明體"/>
        <family val="3"/>
      </rPr>
      <t>元，減少</t>
    </r>
    <r>
      <rPr>
        <sz val="10"/>
        <rFont val="Times New Roman"/>
        <family val="1"/>
      </rPr>
      <t>1,267,347.00</t>
    </r>
    <r>
      <rPr>
        <sz val="10"/>
        <rFont val="華康中明體"/>
        <family val="3"/>
      </rPr>
      <t>元</t>
    </r>
  </si>
  <si>
    <r>
      <t>，係不含國軍生產及服務作業基金及科學工業園區管理局作業基金應付租賃款付現數，分別為</t>
    </r>
    <r>
      <rPr>
        <sz val="10"/>
        <rFont val="Times New Roman"/>
        <family val="1"/>
      </rPr>
      <t>1,086,491.00</t>
    </r>
    <r>
      <rPr>
        <sz val="10"/>
        <rFont val="細明體"/>
        <family val="3"/>
      </rPr>
      <t>元及</t>
    </r>
    <r>
      <rPr>
        <sz val="10"/>
        <rFont val="Times New Roman"/>
        <family val="1"/>
      </rPr>
      <t>180,856.00</t>
    </r>
    <r>
      <rPr>
        <sz val="10"/>
        <rFont val="細明體"/>
        <family val="3"/>
      </rPr>
      <t>元。</t>
    </r>
  </si>
  <si>
    <r>
      <t>　　</t>
    </r>
    <r>
      <rPr>
        <sz val="10"/>
        <rFont val="Times New Roman"/>
        <family val="1"/>
      </rPr>
      <t xml:space="preserve"> 6.</t>
    </r>
    <r>
      <rPr>
        <sz val="10"/>
        <rFont val="華康中明體"/>
        <family val="3"/>
      </rPr>
      <t>本年度終了借款餘額</t>
    </r>
    <r>
      <rPr>
        <sz val="10"/>
        <rFont val="Times New Roman"/>
        <family val="1"/>
      </rPr>
      <t>441,055,118,423.00</t>
    </r>
    <r>
      <rPr>
        <sz val="10"/>
        <rFont val="華康中明體"/>
        <family val="3"/>
      </rPr>
      <t>元，較平衡綜計表所列長期債務</t>
    </r>
    <r>
      <rPr>
        <sz val="10"/>
        <rFont val="Times New Roman"/>
        <family val="1"/>
      </rPr>
      <t>440,536,941,999.00</t>
    </r>
    <r>
      <rPr>
        <sz val="12"/>
        <rFont val="新細明體"/>
        <family val="1"/>
      </rPr>
      <t>元</t>
    </r>
    <r>
      <rPr>
        <sz val="10"/>
        <rFont val="新細明體"/>
        <family val="1"/>
      </rPr>
      <t>，增加</t>
    </r>
    <r>
      <rPr>
        <sz val="10"/>
        <rFont val="Times New Roman"/>
        <family val="1"/>
      </rPr>
      <t>518,176,424.00</t>
    </r>
    <r>
      <rPr>
        <sz val="10"/>
        <rFont val="新細明體"/>
        <family val="1"/>
      </rPr>
      <t>元，</t>
    </r>
  </si>
  <si>
    <r>
      <t>係不含水資源作業基金應計退休金負債</t>
    </r>
    <r>
      <rPr>
        <sz val="10"/>
        <rFont val="Times New Roman"/>
        <family val="1"/>
      </rPr>
      <t>247,764,850.00</t>
    </r>
    <r>
      <rPr>
        <sz val="10"/>
        <rFont val="華康中明體"/>
        <family val="3"/>
      </rPr>
      <t>元；交通作業基金應付債券折價</t>
    </r>
    <r>
      <rPr>
        <sz val="10"/>
        <rFont val="Times New Roman"/>
        <family val="1"/>
      </rPr>
      <t>766,122,130.00</t>
    </r>
    <r>
      <rPr>
        <sz val="10"/>
        <rFont val="華康中明體"/>
        <family val="3"/>
      </rPr>
      <t>元及</t>
    </r>
  </si>
  <si>
    <r>
      <t>　　　</t>
    </r>
    <r>
      <rPr>
        <sz val="10"/>
        <rFont val="Times New Roman"/>
        <family val="1"/>
      </rPr>
      <t xml:space="preserve"> </t>
    </r>
    <r>
      <rPr>
        <sz val="10"/>
        <rFont val="華康中明體"/>
        <family val="3"/>
      </rPr>
      <t>科學工業園區管理局作業基金應付租賃款</t>
    </r>
    <r>
      <rPr>
        <sz val="10"/>
        <rFont val="Times New Roman"/>
        <family val="1"/>
      </rPr>
      <t>180,856.00</t>
    </r>
    <r>
      <rPr>
        <sz val="10"/>
        <rFont val="華康中明體"/>
        <family val="3"/>
      </rPr>
      <t>元之數。</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</si>
</sst>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0_);_(* #,##0.00_);_(* &quot;…&quot;_);_(@_)"/>
    <numFmt numFmtId="177" formatCode="_(* &quot;(US$&quot;#,##0.00\)_);_(* #,##0.00_);_(* &quot;…&quot;_);_(@_)"/>
    <numFmt numFmtId="178" formatCode="_(* #,##0.00;_(&quot;–&quot;* #,##0.00;_(* &quot;…&quot;_);_(@_)"/>
    <numFmt numFmtId="179" formatCode="_(* #,##0.00_);_(* \(#,##0.00\);_(* &quot;-&quot;??_);_(@_)"/>
  </numFmts>
  <fonts count="30">
    <font>
      <sz val="12"/>
      <name val="新細明體"/>
      <family val="1"/>
    </font>
    <font>
      <sz val="11"/>
      <name val="Times New Roman"/>
      <family val="1"/>
    </font>
    <font>
      <sz val="12"/>
      <name val="Courier"/>
      <family val="3"/>
    </font>
    <font>
      <sz val="9"/>
      <name val="細明體"/>
      <family val="3"/>
    </font>
    <font>
      <sz val="24"/>
      <name val="華康粗明體"/>
      <family val="3"/>
    </font>
    <font>
      <b/>
      <sz val="24"/>
      <name val="華康粗明體"/>
      <family val="3"/>
    </font>
    <font>
      <b/>
      <sz val="10"/>
      <color indexed="12"/>
      <name val="華康粗明體"/>
      <family val="3"/>
    </font>
    <font>
      <sz val="23"/>
      <name val="新細明體"/>
      <family val="1"/>
    </font>
    <font>
      <sz val="24"/>
      <name val="新細明體"/>
      <family val="1"/>
    </font>
    <font>
      <b/>
      <sz val="10"/>
      <name val="華康粗明體"/>
      <family val="3"/>
    </font>
    <font>
      <b/>
      <sz val="12"/>
      <name val="新細明體"/>
      <family val="1"/>
    </font>
    <font>
      <b/>
      <sz val="12"/>
      <name val="華康粗明體"/>
      <family val="3"/>
    </font>
    <font>
      <b/>
      <sz val="10"/>
      <name val="Times New Roman"/>
      <family val="1"/>
    </font>
    <font>
      <sz val="10"/>
      <color indexed="12"/>
      <name val="新細明體"/>
      <family val="1"/>
    </font>
    <font>
      <b/>
      <sz val="11"/>
      <name val="華康粗明體"/>
      <family val="3"/>
    </font>
    <font>
      <sz val="11"/>
      <name val="華康特粗明體"/>
      <family val="3"/>
    </font>
    <font>
      <sz val="10"/>
      <name val="華康特粗明體"/>
      <family val="3"/>
    </font>
    <font>
      <b/>
      <sz val="12"/>
      <name val="Courier"/>
      <family val="3"/>
    </font>
    <font>
      <b/>
      <sz val="10"/>
      <name val="華康特粗明體"/>
      <family val="3"/>
    </font>
    <font>
      <sz val="10"/>
      <name val="華康中明體"/>
      <family val="3"/>
    </font>
    <font>
      <sz val="10"/>
      <name val="Times New Roman"/>
      <family val="1"/>
    </font>
    <font>
      <sz val="9"/>
      <name val="新細明體"/>
      <family val="1"/>
    </font>
    <font>
      <b/>
      <sz val="10"/>
      <name val="華康中明體"/>
      <family val="3"/>
    </font>
    <font>
      <sz val="12"/>
      <name val="Times New Roman"/>
      <family val="1"/>
    </font>
    <font>
      <sz val="9"/>
      <name val="華康中明體"/>
      <family val="3"/>
    </font>
    <font>
      <sz val="10"/>
      <name val="新細明體"/>
      <family val="1"/>
    </font>
    <font>
      <sz val="9"/>
      <name val="Times New Roman"/>
      <family val="1"/>
    </font>
    <font>
      <sz val="10"/>
      <name val="華康粗明體"/>
      <family val="3"/>
    </font>
    <font>
      <sz val="10"/>
      <name val="細明體"/>
      <family val="3"/>
    </font>
    <font>
      <sz val="10"/>
      <color indexed="12"/>
      <name val="Times New Roman"/>
      <family val="1"/>
    </font>
  </fonts>
  <fills count="3">
    <fill>
      <patternFill/>
    </fill>
    <fill>
      <patternFill patternType="gray125"/>
    </fill>
    <fill>
      <patternFill patternType="solid">
        <fgColor indexed="9"/>
        <bgColor indexed="64"/>
      </patternFill>
    </fill>
  </fills>
  <borders count="15">
    <border>
      <left/>
      <right/>
      <top/>
      <bottom/>
      <diagonal/>
    </border>
    <border>
      <left>
        <color indexed="63"/>
      </left>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9" fontId="2" fillId="0" borderId="0">
      <alignment/>
      <protection/>
    </xf>
    <xf numFmtId="43" fontId="0" fillId="0" borderId="0" applyFont="0" applyFill="0" applyBorder="0" applyAlignment="0" applyProtection="0"/>
    <xf numFmtId="41" fontId="0" fillId="0" borderId="0" applyFont="0" applyFill="0" applyBorder="0" applyAlignment="0" applyProtection="0"/>
    <xf numFmtId="179" fontId="23"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3">
    <xf numFmtId="0" fontId="0" fillId="0" borderId="0" xfId="0" applyAlignment="1">
      <alignment/>
    </xf>
    <xf numFmtId="39" fontId="1" fillId="2" borderId="0" xfId="15" applyFont="1" applyFill="1" applyAlignment="1" applyProtection="1" quotePrefix="1">
      <alignment horizontal="left"/>
      <protection locked="0"/>
    </xf>
    <xf numFmtId="0" fontId="1" fillId="2" borderId="0" xfId="15" applyNumberFormat="1" applyFont="1" applyFill="1" applyBorder="1" applyAlignment="1" applyProtection="1">
      <alignment horizontal="distributed"/>
      <protection locked="0"/>
    </xf>
    <xf numFmtId="0" fontId="1" fillId="2" borderId="0" xfId="15" applyNumberFormat="1" applyFont="1" applyFill="1" applyBorder="1" applyAlignment="1" applyProtection="1">
      <alignment horizontal="center"/>
      <protection locked="0"/>
    </xf>
    <xf numFmtId="0" fontId="1" fillId="2" borderId="0" xfId="15" applyNumberFormat="1" applyFont="1" applyFill="1" applyBorder="1" applyProtection="1">
      <alignment/>
      <protection locked="0"/>
    </xf>
    <xf numFmtId="0" fontId="1" fillId="2" borderId="0" xfId="15" applyNumberFormat="1" applyFont="1" applyFill="1" applyProtection="1">
      <alignment/>
      <protection locked="0"/>
    </xf>
    <xf numFmtId="39" fontId="0" fillId="2" borderId="0" xfId="15" applyFont="1" applyFill="1" applyBorder="1" applyAlignment="1" applyProtection="1">
      <alignment horizontal="right"/>
      <protection locked="0"/>
    </xf>
    <xf numFmtId="0" fontId="4" fillId="2" borderId="0" xfId="15" applyNumberFormat="1" applyFont="1" applyFill="1" applyAlignment="1" applyProtection="1">
      <alignment horizontal="left"/>
      <protection locked="0"/>
    </xf>
    <xf numFmtId="0" fontId="4" fillId="2" borderId="0" xfId="15" applyNumberFormat="1" applyFont="1" applyFill="1" applyBorder="1" applyAlignment="1" applyProtection="1">
      <alignment horizontal="distributed"/>
      <protection locked="0"/>
    </xf>
    <xf numFmtId="0" fontId="0" fillId="2" borderId="0" xfId="15" applyNumberFormat="1" applyFont="1" applyFill="1" applyAlignment="1" applyProtection="1">
      <alignment horizontal="center"/>
      <protection locked="0"/>
    </xf>
    <xf numFmtId="0" fontId="4" fillId="2" borderId="0" xfId="15" applyNumberFormat="1" applyFont="1" applyFill="1" applyBorder="1" applyAlignment="1" applyProtection="1">
      <alignment horizontal="centerContinuous"/>
      <protection locked="0"/>
    </xf>
    <xf numFmtId="0" fontId="5" fillId="2" borderId="0" xfId="15" applyNumberFormat="1" applyFont="1" applyFill="1" applyBorder="1" applyAlignment="1" applyProtection="1" quotePrefix="1">
      <alignment horizontal="right"/>
      <protection locked="0"/>
    </xf>
    <xf numFmtId="0" fontId="5" fillId="2" borderId="0" xfId="15" applyNumberFormat="1" applyFont="1" applyFill="1" applyBorder="1" applyAlignment="1" applyProtection="1" quotePrefix="1">
      <alignment horizontal="left"/>
      <protection locked="0"/>
    </xf>
    <xf numFmtId="39" fontId="2" fillId="2" borderId="0" xfId="15" applyFont="1" applyFill="1" applyAlignment="1" applyProtection="1">
      <alignment/>
      <protection locked="0"/>
    </xf>
    <xf numFmtId="0" fontId="4" fillId="2" borderId="0" xfId="15" applyNumberFormat="1" applyFont="1" applyFill="1" applyBorder="1" applyAlignment="1" applyProtection="1">
      <alignment horizontal="right"/>
      <protection locked="0"/>
    </xf>
    <xf numFmtId="0" fontId="4" fillId="2" borderId="0" xfId="15" applyNumberFormat="1" applyFont="1" applyFill="1" applyProtection="1">
      <alignment/>
      <protection locked="0"/>
    </xf>
    <xf numFmtId="0" fontId="7" fillId="2" borderId="0" xfId="15" applyNumberFormat="1" applyFont="1" applyFill="1" applyAlignment="1" applyProtection="1" quotePrefix="1">
      <alignment horizontal="left"/>
      <protection locked="0"/>
    </xf>
    <xf numFmtId="0" fontId="7" fillId="2" borderId="0" xfId="15" applyNumberFormat="1" applyFont="1" applyFill="1" applyBorder="1" applyAlignment="1" applyProtection="1">
      <alignment horizontal="distributed"/>
      <protection locked="0"/>
    </xf>
    <xf numFmtId="0" fontId="7" fillId="2" borderId="0" xfId="15" applyNumberFormat="1" applyFont="1" applyFill="1" applyAlignment="1" applyProtection="1">
      <alignment horizontal="center"/>
      <protection locked="0"/>
    </xf>
    <xf numFmtId="0" fontId="7" fillId="2" borderId="0" xfId="15" applyNumberFormat="1" applyFont="1" applyFill="1" applyBorder="1" applyAlignment="1" applyProtection="1">
      <alignment horizontal="centerContinuous"/>
      <protection locked="0"/>
    </xf>
    <xf numFmtId="0" fontId="7" fillId="2" borderId="0" xfId="15" applyNumberFormat="1" applyFont="1" applyFill="1" applyBorder="1" applyAlignment="1" applyProtection="1" quotePrefix="1">
      <alignment horizontal="right"/>
      <protection locked="0"/>
    </xf>
    <xf numFmtId="0" fontId="8" fillId="2" borderId="0" xfId="15" applyNumberFormat="1" applyFont="1" applyFill="1" applyBorder="1" applyAlignment="1" applyProtection="1" quotePrefix="1">
      <alignment horizontal="right"/>
      <protection locked="0"/>
    </xf>
    <xf numFmtId="0" fontId="8" fillId="2" borderId="0" xfId="15" applyNumberFormat="1" applyFont="1" applyFill="1" applyBorder="1" applyAlignment="1" applyProtection="1" quotePrefix="1">
      <alignment horizontal="left"/>
      <protection locked="0"/>
    </xf>
    <xf numFmtId="0" fontId="7" fillId="2" borderId="0" xfId="15" applyNumberFormat="1" applyFont="1" applyFill="1" applyAlignment="1" applyProtection="1">
      <alignment/>
      <protection locked="0"/>
    </xf>
    <xf numFmtId="0" fontId="9" fillId="2" borderId="0" xfId="15" applyNumberFormat="1" applyFont="1" applyFill="1" applyBorder="1" applyAlignment="1" applyProtection="1">
      <alignment horizontal="left" vertical="center"/>
      <protection locked="0"/>
    </xf>
    <xf numFmtId="0" fontId="9" fillId="2" borderId="0" xfId="15" applyNumberFormat="1" applyFont="1" applyFill="1" applyBorder="1" applyAlignment="1" applyProtection="1">
      <alignment horizontal="distributed"/>
      <protection locked="0"/>
    </xf>
    <xf numFmtId="0" fontId="9" fillId="2" borderId="0" xfId="15" applyNumberFormat="1" applyFont="1" applyFill="1" applyBorder="1" applyAlignment="1" applyProtection="1">
      <alignment horizontal="center"/>
      <protection locked="0"/>
    </xf>
    <xf numFmtId="0" fontId="9" fillId="2" borderId="0" xfId="15" applyNumberFormat="1" applyFont="1" applyFill="1" applyBorder="1" applyAlignment="1" applyProtection="1">
      <alignment horizontal="centerContinuous"/>
      <protection locked="0"/>
    </xf>
    <xf numFmtId="0" fontId="0" fillId="2" borderId="0" xfId="15" applyNumberFormat="1" applyFont="1" applyFill="1" applyBorder="1" applyAlignment="1" applyProtection="1" quotePrefix="1">
      <alignment horizontal="right" vertical="center"/>
      <protection locked="0"/>
    </xf>
    <xf numFmtId="0" fontId="10" fillId="2" borderId="0" xfId="15" applyNumberFormat="1" applyFont="1" applyFill="1" applyBorder="1" applyAlignment="1" applyProtection="1" quotePrefix="1">
      <alignment horizontal="right" vertical="center"/>
      <protection locked="0"/>
    </xf>
    <xf numFmtId="0" fontId="10" fillId="2" borderId="1" xfId="15" applyNumberFormat="1" applyFont="1" applyFill="1" applyBorder="1" applyAlignment="1" applyProtection="1">
      <alignment horizontal="left" vertical="center"/>
      <protection locked="0"/>
    </xf>
    <xf numFmtId="0" fontId="0" fillId="2" borderId="1" xfId="15" applyNumberFormat="1" applyFont="1" applyFill="1" applyBorder="1" applyAlignment="1" applyProtection="1" quotePrefix="1">
      <alignment horizontal="left" vertical="center"/>
      <protection locked="0"/>
    </xf>
    <xf numFmtId="0" fontId="11" fillId="2" borderId="0" xfId="15" applyNumberFormat="1" applyFont="1" applyFill="1" applyAlignment="1" applyProtection="1">
      <alignment horizontal="centerContinuous"/>
      <protection locked="0"/>
    </xf>
    <xf numFmtId="0" fontId="9" fillId="2" borderId="0" xfId="15" applyNumberFormat="1" applyFont="1" applyFill="1" applyBorder="1" applyAlignment="1" applyProtection="1" quotePrefix="1">
      <alignment horizontal="right"/>
      <protection locked="0"/>
    </xf>
    <xf numFmtId="0" fontId="9" fillId="2" borderId="0" xfId="15" applyNumberFormat="1" applyFont="1" applyFill="1" applyProtection="1">
      <alignment/>
      <protection locked="0"/>
    </xf>
    <xf numFmtId="0" fontId="9" fillId="2" borderId="2" xfId="15" applyNumberFormat="1" applyFont="1" applyFill="1" applyBorder="1" applyAlignment="1" applyProtection="1">
      <alignment/>
      <protection locked="0"/>
    </xf>
    <xf numFmtId="0" fontId="9" fillId="2" borderId="2" xfId="15" applyNumberFormat="1" applyFont="1" applyFill="1" applyBorder="1" applyAlignment="1" applyProtection="1">
      <alignment horizontal="center"/>
      <protection locked="0"/>
    </xf>
    <xf numFmtId="0" fontId="9" fillId="2" borderId="3" xfId="15" applyNumberFormat="1" applyFont="1" applyFill="1" applyBorder="1" applyAlignment="1" applyProtection="1">
      <alignment horizontal="center"/>
      <protection locked="0"/>
    </xf>
    <xf numFmtId="0" fontId="9" fillId="2" borderId="4" xfId="15" applyNumberFormat="1" applyFont="1" applyFill="1" applyBorder="1" applyAlignment="1" applyProtection="1" quotePrefix="1">
      <alignment horizontal="centerContinuous" vertical="center"/>
      <protection locked="0"/>
    </xf>
    <xf numFmtId="0" fontId="9" fillId="2" borderId="4" xfId="15" applyNumberFormat="1" applyFont="1" applyFill="1" applyBorder="1" applyAlignment="1" applyProtection="1">
      <alignment horizontal="centerContinuous" vertical="center"/>
      <protection locked="0"/>
    </xf>
    <xf numFmtId="0" fontId="9" fillId="2" borderId="3" xfId="15" applyNumberFormat="1" applyFont="1" applyFill="1" applyBorder="1" applyAlignment="1" applyProtection="1" quotePrefix="1">
      <alignment horizontal="distributed" vertical="center"/>
      <protection locked="0"/>
    </xf>
    <xf numFmtId="0" fontId="9" fillId="2" borderId="5" xfId="15" applyNumberFormat="1" applyFont="1" applyFill="1" applyBorder="1" applyAlignment="1" applyProtection="1">
      <alignment horizontal="right" vertical="center"/>
      <protection locked="0"/>
    </xf>
    <xf numFmtId="0" fontId="9" fillId="2" borderId="6" xfId="15" applyNumberFormat="1" applyFont="1" applyFill="1" applyBorder="1" applyAlignment="1" applyProtection="1">
      <alignment horizontal="left" vertical="center"/>
      <protection locked="0"/>
    </xf>
    <xf numFmtId="0" fontId="9" fillId="2" borderId="7" xfId="15" applyNumberFormat="1" applyFont="1" applyFill="1" applyBorder="1" applyAlignment="1" applyProtection="1">
      <alignment/>
      <protection locked="0"/>
    </xf>
    <xf numFmtId="0" fontId="9" fillId="2" borderId="0" xfId="15" applyNumberFormat="1" applyFont="1" applyFill="1" applyAlignment="1" applyProtection="1">
      <alignment/>
      <protection locked="0"/>
    </xf>
    <xf numFmtId="0" fontId="14" fillId="2" borderId="8" xfId="15" applyNumberFormat="1" applyFont="1" applyFill="1" applyBorder="1" applyAlignment="1" applyProtection="1" quotePrefix="1">
      <alignment horizontal="center" vertical="top"/>
      <protection locked="0"/>
    </xf>
    <xf numFmtId="0" fontId="9" fillId="2" borderId="8" xfId="15" applyNumberFormat="1" applyFont="1" applyFill="1" applyBorder="1" applyAlignment="1" applyProtection="1" quotePrefix="1">
      <alignment horizontal="center" vertical="top"/>
      <protection locked="0"/>
    </xf>
    <xf numFmtId="0" fontId="9" fillId="2" borderId="9" xfId="15" applyNumberFormat="1" applyFont="1" applyFill="1" applyBorder="1" applyAlignment="1" applyProtection="1" quotePrefix="1">
      <alignment horizontal="center" vertical="center"/>
      <protection locked="0"/>
    </xf>
    <xf numFmtId="0" fontId="9" fillId="2" borderId="4" xfId="15" applyNumberFormat="1" applyFont="1" applyFill="1" applyBorder="1" applyAlignment="1" applyProtection="1">
      <alignment horizontal="center" vertical="center"/>
      <protection locked="0"/>
    </xf>
    <xf numFmtId="0" fontId="9" fillId="2" borderId="9" xfId="15" applyNumberFormat="1" applyFont="1" applyFill="1" applyBorder="1" applyAlignment="1" applyProtection="1">
      <alignment horizontal="distributed" vertical="center"/>
      <protection locked="0"/>
    </xf>
    <xf numFmtId="0" fontId="9" fillId="2" borderId="5" xfId="15" applyNumberFormat="1" applyFont="1" applyFill="1" applyBorder="1" applyAlignment="1" applyProtection="1" quotePrefix="1">
      <alignment horizontal="center" vertical="center"/>
      <protection locked="0"/>
    </xf>
    <xf numFmtId="0" fontId="9" fillId="2" borderId="6" xfId="15" applyNumberFormat="1" applyFont="1" applyFill="1" applyBorder="1" applyAlignment="1" applyProtection="1" quotePrefix="1">
      <alignment horizontal="center" vertical="center"/>
      <protection locked="0"/>
    </xf>
    <xf numFmtId="0" fontId="9" fillId="2" borderId="4" xfId="15" applyNumberFormat="1" applyFont="1" applyFill="1" applyBorder="1" applyAlignment="1" applyProtection="1" quotePrefix="1">
      <alignment horizontal="center" vertical="center"/>
      <protection locked="0"/>
    </xf>
    <xf numFmtId="0" fontId="9" fillId="2" borderId="9" xfId="15" applyNumberFormat="1" applyFont="1" applyFill="1" applyBorder="1" applyAlignment="1" applyProtection="1" quotePrefix="1">
      <alignment horizontal="distributed" vertical="center"/>
      <protection locked="0"/>
    </xf>
    <xf numFmtId="0" fontId="9" fillId="2" borderId="10" xfId="15" applyNumberFormat="1" applyFont="1" applyFill="1" applyBorder="1" applyAlignment="1" applyProtection="1" quotePrefix="1">
      <alignment horizontal="center" vertical="top"/>
      <protection locked="0"/>
    </xf>
    <xf numFmtId="0" fontId="9" fillId="2" borderId="0" xfId="15" applyNumberFormat="1" applyFont="1" applyFill="1" applyBorder="1" applyAlignment="1" applyProtection="1">
      <alignment/>
      <protection locked="0"/>
    </xf>
    <xf numFmtId="39" fontId="15" fillId="2" borderId="11" xfId="15" applyFont="1" applyFill="1" applyBorder="1" applyAlignment="1" applyProtection="1" quotePrefix="1">
      <alignment horizontal="center" vertical="top"/>
      <protection locked="0"/>
    </xf>
    <xf numFmtId="39" fontId="16" fillId="2" borderId="11" xfId="15" applyFont="1" applyFill="1" applyBorder="1" applyAlignment="1" applyProtection="1" quotePrefix="1">
      <alignment horizontal="distributed" vertical="top"/>
      <protection locked="0"/>
    </xf>
    <xf numFmtId="0" fontId="16" fillId="2" borderId="11" xfId="15" applyNumberFormat="1" applyFont="1" applyFill="1" applyBorder="1" applyAlignment="1" applyProtection="1" quotePrefix="1">
      <alignment horizontal="center" vertical="center"/>
      <protection locked="0"/>
    </xf>
    <xf numFmtId="0" fontId="16" fillId="2" borderId="11" xfId="15" applyNumberFormat="1" applyFont="1" applyFill="1" applyBorder="1" applyAlignment="1" applyProtection="1">
      <alignment horizontal="center" vertical="center"/>
      <protection locked="0"/>
    </xf>
    <xf numFmtId="176" fontId="16" fillId="2" borderId="11" xfId="15" applyNumberFormat="1" applyFont="1" applyFill="1" applyBorder="1" applyAlignment="1" applyProtection="1" quotePrefix="1">
      <alignment horizontal="center" vertical="center"/>
      <protection locked="0"/>
    </xf>
    <xf numFmtId="176" fontId="16" fillId="2" borderId="12" xfId="15" applyNumberFormat="1" applyFont="1" applyFill="1" applyBorder="1" applyAlignment="1" applyProtection="1" quotePrefix="1">
      <alignment horizontal="center" vertical="center"/>
      <protection locked="0"/>
    </xf>
    <xf numFmtId="176" fontId="16" fillId="2" borderId="11" xfId="15" applyNumberFormat="1" applyFont="1" applyFill="1" applyBorder="1" applyAlignment="1" applyProtection="1">
      <alignment horizontal="center" vertical="center"/>
      <protection locked="0"/>
    </xf>
    <xf numFmtId="39" fontId="16" fillId="2" borderId="0" xfId="15" applyFont="1" applyFill="1" applyBorder="1" applyAlignment="1" applyProtection="1" quotePrefix="1">
      <alignment horizontal="center" vertical="top"/>
      <protection locked="0"/>
    </xf>
    <xf numFmtId="39" fontId="16" fillId="2" borderId="0" xfId="15" applyFont="1" applyFill="1" applyBorder="1" applyProtection="1">
      <alignment/>
      <protection locked="0"/>
    </xf>
    <xf numFmtId="39" fontId="14" fillId="2" borderId="11" xfId="15" applyFont="1" applyFill="1" applyBorder="1" applyAlignment="1" applyProtection="1" quotePrefix="1">
      <alignment horizontal="left" vertical="top"/>
      <protection locked="0"/>
    </xf>
    <xf numFmtId="39" fontId="17" fillId="2" borderId="11" xfId="15" applyFont="1" applyFill="1" applyBorder="1" applyAlignment="1" applyProtection="1">
      <alignment vertical="top"/>
      <protection locked="0"/>
    </xf>
    <xf numFmtId="0" fontId="12" fillId="2" borderId="11" xfId="15" applyNumberFormat="1" applyFont="1" applyFill="1" applyBorder="1" applyAlignment="1" applyProtection="1">
      <alignment horizontal="center" vertical="top"/>
      <protection locked="0"/>
    </xf>
    <xf numFmtId="176" fontId="12" fillId="2" borderId="11" xfId="15" applyNumberFormat="1" applyFont="1" applyFill="1" applyBorder="1" applyAlignment="1" applyProtection="1">
      <alignment vertical="top"/>
      <protection/>
    </xf>
    <xf numFmtId="176" fontId="12" fillId="2" borderId="12" xfId="15" applyNumberFormat="1" applyFont="1" applyFill="1" applyBorder="1" applyAlignment="1" applyProtection="1">
      <alignment vertical="top"/>
      <protection/>
    </xf>
    <xf numFmtId="39" fontId="12" fillId="2" borderId="0" xfId="15" applyFont="1" applyFill="1" applyBorder="1" applyAlignment="1" applyProtection="1">
      <alignment vertical="top"/>
      <protection locked="0"/>
    </xf>
    <xf numFmtId="39" fontId="12" fillId="2" borderId="0" xfId="15" applyFont="1" applyFill="1" applyBorder="1" applyProtection="1">
      <alignment/>
      <protection locked="0"/>
    </xf>
    <xf numFmtId="39" fontId="18" fillId="2" borderId="11" xfId="15" applyFont="1" applyFill="1" applyBorder="1" applyAlignment="1" applyProtection="1" quotePrefix="1">
      <alignment horizontal="left" vertical="top"/>
      <protection locked="0"/>
    </xf>
    <xf numFmtId="39" fontId="19" fillId="2" borderId="11" xfId="15" applyFont="1" applyFill="1" applyBorder="1" applyAlignment="1" applyProtection="1">
      <alignment horizontal="distributed" vertical="top"/>
      <protection locked="0"/>
    </xf>
    <xf numFmtId="0" fontId="20" fillId="2" borderId="11" xfId="15" applyNumberFormat="1" applyFont="1" applyFill="1" applyBorder="1" applyAlignment="1" applyProtection="1">
      <alignment horizontal="center" vertical="top"/>
      <protection locked="0"/>
    </xf>
    <xf numFmtId="177" fontId="12" fillId="2" borderId="11" xfId="15" applyNumberFormat="1" applyFont="1" applyFill="1" applyBorder="1" applyAlignment="1" applyProtection="1">
      <alignment vertical="top"/>
      <protection locked="0"/>
    </xf>
    <xf numFmtId="176" fontId="20" fillId="2" borderId="12" xfId="15" applyNumberFormat="1" applyFont="1" applyFill="1" applyBorder="1" applyAlignment="1" applyProtection="1">
      <alignment vertical="top"/>
      <protection locked="0"/>
    </xf>
    <xf numFmtId="176" fontId="20" fillId="2" borderId="11" xfId="15" applyNumberFormat="1" applyFont="1" applyFill="1" applyBorder="1" applyAlignment="1" applyProtection="1">
      <alignment vertical="top"/>
      <protection locked="0"/>
    </xf>
    <xf numFmtId="176" fontId="20" fillId="2" borderId="11" xfId="15" applyNumberFormat="1" applyFont="1" applyFill="1" applyBorder="1" applyAlignment="1" applyProtection="1">
      <alignment vertical="top"/>
      <protection/>
    </xf>
    <xf numFmtId="39" fontId="20" fillId="2" borderId="0" xfId="15" applyFont="1" applyFill="1" applyBorder="1" applyAlignment="1" applyProtection="1">
      <alignment vertical="top"/>
      <protection locked="0"/>
    </xf>
    <xf numFmtId="39" fontId="20" fillId="2" borderId="0" xfId="15" applyFont="1" applyFill="1" applyBorder="1" applyProtection="1">
      <alignment/>
      <protection locked="0"/>
    </xf>
    <xf numFmtId="39" fontId="19" fillId="2" borderId="11" xfId="15" applyFont="1" applyFill="1" applyBorder="1" applyAlignment="1" applyProtection="1" quotePrefix="1">
      <alignment horizontal="left" vertical="top" wrapText="1"/>
      <protection locked="0"/>
    </xf>
    <xf numFmtId="0" fontId="20" fillId="2" borderId="11" xfId="15" applyNumberFormat="1" applyFont="1" applyFill="1" applyBorder="1" applyAlignment="1" applyProtection="1" quotePrefix="1">
      <alignment horizontal="center" vertical="top"/>
      <protection locked="0"/>
    </xf>
    <xf numFmtId="176" fontId="20" fillId="2" borderId="12" xfId="15" applyNumberFormat="1" applyFont="1" applyFill="1" applyBorder="1" applyAlignment="1" applyProtection="1">
      <alignment horizontal="right" vertical="top"/>
      <protection locked="0"/>
    </xf>
    <xf numFmtId="176" fontId="20" fillId="2" borderId="11" xfId="15" applyNumberFormat="1" applyFont="1" applyFill="1" applyBorder="1" applyAlignment="1" applyProtection="1">
      <alignment horizontal="right" vertical="top"/>
      <protection locked="0"/>
    </xf>
    <xf numFmtId="39" fontId="21" fillId="2" borderId="0" xfId="15" applyFont="1" applyFill="1" applyBorder="1" applyAlignment="1" applyProtection="1" quotePrefix="1">
      <alignment horizontal="left" vertical="top"/>
      <protection locked="0"/>
    </xf>
    <xf numFmtId="39" fontId="19" fillId="2" borderId="11" xfId="15" applyFont="1" applyFill="1" applyBorder="1" applyAlignment="1" applyProtection="1">
      <alignment horizontal="left" vertical="top"/>
      <protection locked="0"/>
    </xf>
    <xf numFmtId="176" fontId="20" fillId="2" borderId="11" xfId="15" applyNumberFormat="1" applyFont="1" applyFill="1" applyBorder="1" applyAlignment="1" applyProtection="1" quotePrefix="1">
      <alignment horizontal="right" vertical="top"/>
      <protection locked="0"/>
    </xf>
    <xf numFmtId="176" fontId="20" fillId="2" borderId="11" xfId="15" applyNumberFormat="1" applyFont="1" applyFill="1" applyBorder="1" applyAlignment="1" applyProtection="1" quotePrefix="1">
      <alignment horizontal="right" vertical="top"/>
      <protection/>
    </xf>
    <xf numFmtId="39" fontId="22" fillId="2" borderId="11" xfId="15" applyFont="1" applyFill="1" applyBorder="1" applyAlignment="1" applyProtection="1">
      <alignment horizontal="distributed" vertical="top"/>
      <protection locked="0"/>
    </xf>
    <xf numFmtId="39" fontId="19" fillId="2" borderId="11" xfId="15" applyFont="1" applyFill="1" applyBorder="1" applyAlignment="1" applyProtection="1">
      <alignment vertical="top"/>
      <protection locked="0"/>
    </xf>
    <xf numFmtId="178" fontId="20" fillId="2" borderId="11" xfId="18" applyNumberFormat="1" applyFont="1" applyFill="1" applyBorder="1" applyAlignment="1" applyProtection="1" quotePrefix="1">
      <alignment horizontal="right" vertical="top"/>
      <protection locked="0"/>
    </xf>
    <xf numFmtId="39" fontId="19" fillId="2" borderId="11" xfId="15" applyFont="1" applyFill="1" applyBorder="1" applyAlignment="1" applyProtection="1" quotePrefix="1">
      <alignment horizontal="left" vertical="top"/>
      <protection locked="0"/>
    </xf>
    <xf numFmtId="39" fontId="19" fillId="2" borderId="11" xfId="15" applyFont="1" applyFill="1" applyBorder="1" applyAlignment="1" applyProtection="1">
      <alignment horizontal="distributed" vertical="top" wrapText="1"/>
      <protection locked="0"/>
    </xf>
    <xf numFmtId="39" fontId="20" fillId="2" borderId="0" xfId="15" applyFont="1" applyFill="1" applyBorder="1" applyAlignment="1" applyProtection="1">
      <alignment vertical="center"/>
      <protection locked="0"/>
    </xf>
    <xf numFmtId="39" fontId="15" fillId="2" borderId="11" xfId="15" applyFont="1" applyFill="1" applyBorder="1" applyAlignment="1" applyProtection="1">
      <alignment horizontal="left" vertical="top"/>
      <protection locked="0"/>
    </xf>
    <xf numFmtId="39" fontId="20" fillId="2" borderId="0" xfId="15" applyFont="1" applyFill="1" applyBorder="1" applyAlignment="1" applyProtection="1">
      <alignment horizontal="left" vertical="top"/>
      <protection locked="0"/>
    </xf>
    <xf numFmtId="39" fontId="18" fillId="2" borderId="11" xfId="15" applyFont="1" applyFill="1" applyBorder="1" applyAlignment="1" applyProtection="1">
      <alignment vertical="top"/>
      <protection locked="0"/>
    </xf>
    <xf numFmtId="176" fontId="12" fillId="2" borderId="11" xfId="15" applyNumberFormat="1" applyFont="1" applyFill="1" applyBorder="1" applyAlignment="1" applyProtection="1">
      <alignment vertical="top"/>
      <protection locked="0"/>
    </xf>
    <xf numFmtId="176" fontId="12" fillId="2" borderId="11" xfId="15" applyNumberFormat="1" applyFont="1" applyFill="1" applyBorder="1" applyAlignment="1" applyProtection="1">
      <alignment horizontal="right" vertical="top"/>
      <protection locked="0"/>
    </xf>
    <xf numFmtId="178" fontId="20" fillId="2" borderId="12" xfId="18" applyNumberFormat="1" applyFont="1" applyFill="1" applyBorder="1" applyAlignment="1" applyProtection="1" quotePrefix="1">
      <alignment horizontal="right" vertical="top"/>
      <protection locked="0"/>
    </xf>
    <xf numFmtId="39" fontId="20" fillId="2" borderId="0" xfId="15" applyFont="1" applyFill="1" applyBorder="1" applyAlignment="1" applyProtection="1" quotePrefix="1">
      <alignment horizontal="left" vertical="top"/>
      <protection locked="0"/>
    </xf>
    <xf numFmtId="39" fontId="16" fillId="2" borderId="11" xfId="15" applyFont="1" applyFill="1" applyBorder="1" applyAlignment="1" applyProtection="1">
      <alignment vertical="top"/>
      <protection locked="0"/>
    </xf>
    <xf numFmtId="177" fontId="20" fillId="2" borderId="11" xfId="15" applyNumberFormat="1" applyFont="1" applyFill="1" applyBorder="1" applyAlignment="1" applyProtection="1">
      <alignment vertical="top"/>
      <protection locked="0"/>
    </xf>
    <xf numFmtId="39" fontId="21" fillId="2" borderId="0" xfId="15" applyFont="1" applyFill="1" applyBorder="1" applyAlignment="1" applyProtection="1">
      <alignment vertical="top"/>
      <protection locked="0"/>
    </xf>
    <xf numFmtId="39" fontId="21" fillId="2" borderId="0" xfId="15" applyFont="1" applyFill="1" applyBorder="1" applyAlignment="1" applyProtection="1">
      <alignment horizontal="left" vertical="top"/>
      <protection locked="0"/>
    </xf>
    <xf numFmtId="177" fontId="20" fillId="2" borderId="11" xfId="15" applyNumberFormat="1" applyFont="1" applyFill="1" applyBorder="1" applyAlignment="1" applyProtection="1">
      <alignment vertical="top"/>
      <protection/>
    </xf>
    <xf numFmtId="39" fontId="20" fillId="2" borderId="0" xfId="15" applyFont="1" applyFill="1" applyBorder="1" applyAlignment="1" applyProtection="1" quotePrefix="1">
      <alignment vertical="top"/>
      <protection locked="0"/>
    </xf>
    <xf numFmtId="39" fontId="25" fillId="2" borderId="0" xfId="15" applyFont="1" applyFill="1" applyBorder="1" applyAlignment="1" applyProtection="1">
      <alignment vertical="top"/>
      <protection locked="0"/>
    </xf>
    <xf numFmtId="176" fontId="12" fillId="2" borderId="12" xfId="15" applyNumberFormat="1" applyFont="1" applyFill="1" applyBorder="1" applyAlignment="1" applyProtection="1">
      <alignment horizontal="right" vertical="top"/>
      <protection/>
    </xf>
    <xf numFmtId="176" fontId="12" fillId="2" borderId="11" xfId="15" applyNumberFormat="1" applyFont="1" applyFill="1" applyBorder="1" applyAlignment="1" applyProtection="1">
      <alignment horizontal="right" vertical="top"/>
      <protection/>
    </xf>
    <xf numFmtId="176" fontId="20" fillId="2" borderId="13" xfId="15" applyNumberFormat="1" applyFont="1" applyFill="1" applyBorder="1" applyAlignment="1" applyProtection="1">
      <alignment vertical="top"/>
      <protection/>
    </xf>
    <xf numFmtId="39" fontId="9" fillId="2" borderId="11" xfId="15" applyFont="1" applyFill="1" applyBorder="1" applyAlignment="1" applyProtection="1">
      <alignment horizontal="distributed" vertical="top"/>
      <protection locked="0"/>
    </xf>
    <xf numFmtId="0" fontId="9" fillId="2" borderId="11" xfId="15" applyNumberFormat="1" applyFont="1" applyFill="1" applyBorder="1" applyAlignment="1" applyProtection="1">
      <alignment horizontal="center" vertical="top"/>
      <protection locked="0"/>
    </xf>
    <xf numFmtId="176" fontId="12" fillId="2" borderId="0" xfId="15" applyNumberFormat="1" applyFont="1" applyFill="1" applyBorder="1" applyAlignment="1" applyProtection="1">
      <alignment vertical="top"/>
      <protection/>
    </xf>
    <xf numFmtId="176" fontId="12" fillId="2" borderId="13" xfId="15" applyNumberFormat="1" applyFont="1" applyFill="1" applyBorder="1" applyAlignment="1" applyProtection="1">
      <alignment vertical="top"/>
      <protection/>
    </xf>
    <xf numFmtId="39" fontId="9" fillId="2" borderId="0" xfId="15" applyFont="1" applyFill="1" applyBorder="1" applyAlignment="1" applyProtection="1">
      <alignment vertical="top"/>
      <protection locked="0"/>
    </xf>
    <xf numFmtId="39" fontId="9" fillId="2" borderId="0" xfId="15" applyFont="1" applyFill="1" applyBorder="1" applyProtection="1">
      <alignment/>
      <protection locked="0"/>
    </xf>
    <xf numFmtId="176" fontId="12" fillId="2" borderId="12" xfId="15" applyNumberFormat="1" applyFont="1" applyFill="1" applyBorder="1" applyAlignment="1" applyProtection="1">
      <alignment vertical="top"/>
      <protection locked="0"/>
    </xf>
    <xf numFmtId="39" fontId="20" fillId="2" borderId="1" xfId="15" applyFont="1" applyFill="1" applyBorder="1" applyProtection="1">
      <alignment/>
      <protection locked="0"/>
    </xf>
    <xf numFmtId="39" fontId="20" fillId="2" borderId="11" xfId="15" applyFont="1" applyFill="1" applyBorder="1" applyAlignment="1" applyProtection="1">
      <alignment horizontal="left" vertical="top"/>
      <protection locked="0"/>
    </xf>
    <xf numFmtId="39" fontId="27" fillId="2" borderId="13" xfId="15" applyFont="1" applyFill="1" applyBorder="1" applyAlignment="1" applyProtection="1">
      <alignment horizontal="distributed" vertical="top"/>
      <protection locked="0"/>
    </xf>
    <xf numFmtId="176" fontId="27" fillId="2" borderId="11" xfId="15" applyNumberFormat="1" applyFont="1" applyFill="1" applyBorder="1" applyAlignment="1" applyProtection="1">
      <alignment vertical="top"/>
      <protection locked="0"/>
    </xf>
    <xf numFmtId="176" fontId="27" fillId="2" borderId="12" xfId="15" applyNumberFormat="1" applyFont="1" applyFill="1" applyBorder="1" applyAlignment="1" applyProtection="1">
      <alignment vertical="top"/>
      <protection locked="0"/>
    </xf>
    <xf numFmtId="176" fontId="27" fillId="2" borderId="11" xfId="15" applyNumberFormat="1" applyFont="1" applyFill="1" applyBorder="1" applyAlignment="1" applyProtection="1">
      <alignment vertical="top"/>
      <protection/>
    </xf>
    <xf numFmtId="39" fontId="27" fillId="2" borderId="0" xfId="15" applyFont="1" applyFill="1" applyBorder="1" applyAlignment="1" applyProtection="1">
      <alignment vertical="top"/>
      <protection locked="0"/>
    </xf>
    <xf numFmtId="39" fontId="27" fillId="2" borderId="0" xfId="15" applyFont="1" applyFill="1" applyBorder="1" applyProtection="1">
      <alignment/>
      <protection locked="0"/>
    </xf>
    <xf numFmtId="39" fontId="28" fillId="2" borderId="11" xfId="15" applyFont="1" applyFill="1" applyBorder="1" applyAlignment="1" applyProtection="1" quotePrefix="1">
      <alignment horizontal="left" vertical="top" wrapText="1"/>
      <protection locked="0"/>
    </xf>
    <xf numFmtId="0" fontId="20" fillId="2" borderId="0" xfId="18" applyNumberFormat="1" applyFont="1" applyFill="1" applyBorder="1" applyAlignment="1" applyProtection="1" quotePrefix="1">
      <alignment horizontal="left" vertical="top" wrapText="1"/>
      <protection locked="0"/>
    </xf>
    <xf numFmtId="39" fontId="28" fillId="2" borderId="11" xfId="15" applyFont="1" applyFill="1" applyBorder="1" applyAlignment="1" applyProtection="1" quotePrefix="1">
      <alignment horizontal="left" vertical="top"/>
      <protection locked="0"/>
    </xf>
    <xf numFmtId="39" fontId="19" fillId="2" borderId="8" xfId="15" applyFont="1" applyFill="1" applyBorder="1" applyAlignment="1" applyProtection="1">
      <alignment horizontal="left" vertical="top" wrapText="1"/>
      <protection locked="0"/>
    </xf>
    <xf numFmtId="39" fontId="19" fillId="2" borderId="8" xfId="15" applyFont="1" applyFill="1" applyBorder="1" applyAlignment="1" applyProtection="1">
      <alignment horizontal="distributed" vertical="top"/>
      <protection locked="0"/>
    </xf>
    <xf numFmtId="0" fontId="20" fillId="2" borderId="8" xfId="15" applyNumberFormat="1" applyFont="1" applyFill="1" applyBorder="1" applyAlignment="1" applyProtection="1" quotePrefix="1">
      <alignment horizontal="center" vertical="top"/>
      <protection locked="0"/>
    </xf>
    <xf numFmtId="178" fontId="20" fillId="2" borderId="8" xfId="18" applyNumberFormat="1" applyFont="1" applyFill="1" applyBorder="1" applyAlignment="1" applyProtection="1" quotePrefix="1">
      <alignment horizontal="right" vertical="top"/>
      <protection locked="0"/>
    </xf>
    <xf numFmtId="178" fontId="20" fillId="2" borderId="10" xfId="18" applyNumberFormat="1" applyFont="1" applyFill="1" applyBorder="1" applyAlignment="1" applyProtection="1" quotePrefix="1">
      <alignment horizontal="right" vertical="top"/>
      <protection locked="0"/>
    </xf>
    <xf numFmtId="0" fontId="28" fillId="2" borderId="1" xfId="18" applyNumberFormat="1" applyFont="1" applyFill="1" applyBorder="1" applyAlignment="1" applyProtection="1" quotePrefix="1">
      <alignment horizontal="left" vertical="top" wrapText="1"/>
      <protection locked="0"/>
    </xf>
    <xf numFmtId="39" fontId="19" fillId="2" borderId="11" xfId="15" applyFont="1" applyFill="1" applyBorder="1" applyAlignment="1" applyProtection="1">
      <alignment horizontal="left" vertical="top" wrapText="1"/>
      <protection locked="0"/>
    </xf>
    <xf numFmtId="39" fontId="27" fillId="2" borderId="11" xfId="15" applyFont="1" applyFill="1" applyBorder="1" applyAlignment="1" applyProtection="1">
      <alignment horizontal="distributed" vertical="top"/>
      <protection locked="0"/>
    </xf>
    <xf numFmtId="0" fontId="28" fillId="2" borderId="0" xfId="18" applyNumberFormat="1" applyFont="1" applyFill="1" applyBorder="1" applyAlignment="1" applyProtection="1" quotePrefix="1">
      <alignment horizontal="left" vertical="top" wrapText="1"/>
      <protection locked="0"/>
    </xf>
    <xf numFmtId="178" fontId="20" fillId="2" borderId="0" xfId="18" applyNumberFormat="1" applyFont="1" applyFill="1" applyBorder="1" applyAlignment="1" applyProtection="1" quotePrefix="1">
      <alignment horizontal="right" vertical="top"/>
      <protection locked="0"/>
    </xf>
    <xf numFmtId="0" fontId="28" fillId="2" borderId="0" xfId="18" applyNumberFormat="1" applyFont="1" applyFill="1" applyBorder="1" applyAlignment="1" applyProtection="1" quotePrefix="1">
      <alignment horizontal="distributed" vertical="top" wrapText="1"/>
      <protection locked="0"/>
    </xf>
    <xf numFmtId="39" fontId="0" fillId="2" borderId="11" xfId="15" applyFont="1" applyFill="1" applyBorder="1" applyAlignment="1" applyProtection="1" quotePrefix="1">
      <alignment horizontal="left" vertical="top"/>
      <protection locked="0"/>
    </xf>
    <xf numFmtId="39" fontId="0" fillId="2" borderId="11" xfId="15" applyFont="1" applyFill="1" applyBorder="1" applyAlignment="1" applyProtection="1">
      <alignment horizontal="left" vertical="top"/>
      <protection locked="0"/>
    </xf>
    <xf numFmtId="0" fontId="27" fillId="2" borderId="11" xfId="15" applyNumberFormat="1" applyFont="1" applyFill="1" applyBorder="1" applyAlignment="1" applyProtection="1">
      <alignment horizontal="center" vertical="top"/>
      <protection locked="0"/>
    </xf>
    <xf numFmtId="178" fontId="20" fillId="2" borderId="11" xfId="18" applyNumberFormat="1" applyFont="1" applyFill="1" applyBorder="1" applyAlignment="1" applyProtection="1" quotePrefix="1">
      <alignment horizontal="center" vertical="top"/>
      <protection locked="0"/>
    </xf>
    <xf numFmtId="39" fontId="27" fillId="2" borderId="13" xfId="15" applyFont="1" applyFill="1" applyBorder="1" applyAlignment="1" applyProtection="1">
      <alignment horizontal="center"/>
      <protection locked="0"/>
    </xf>
    <xf numFmtId="39" fontId="15" fillId="2" borderId="11" xfId="15" applyFont="1" applyFill="1" applyBorder="1" applyAlignment="1" applyProtection="1" quotePrefix="1">
      <alignment horizontal="left" vertical="top"/>
      <protection locked="0"/>
    </xf>
    <xf numFmtId="39" fontId="20" fillId="2" borderId="13" xfId="15" applyFont="1" applyFill="1" applyBorder="1" applyProtection="1">
      <alignment/>
      <protection locked="0"/>
    </xf>
    <xf numFmtId="176" fontId="20" fillId="2" borderId="0" xfId="15" applyNumberFormat="1" applyFont="1" applyFill="1" applyBorder="1" applyAlignment="1" applyProtection="1">
      <alignment vertical="top"/>
      <protection locked="0"/>
    </xf>
    <xf numFmtId="39" fontId="19" fillId="2" borderId="8" xfId="15" applyFont="1" applyFill="1" applyBorder="1" applyAlignment="1" applyProtection="1" quotePrefix="1">
      <alignment horizontal="left" vertical="top"/>
      <protection locked="0"/>
    </xf>
    <xf numFmtId="0" fontId="20" fillId="2" borderId="8" xfId="15" applyNumberFormat="1" applyFont="1" applyFill="1" applyBorder="1" applyAlignment="1" applyProtection="1">
      <alignment horizontal="center" vertical="top"/>
      <protection locked="0"/>
    </xf>
    <xf numFmtId="176" fontId="20" fillId="2" borderId="8" xfId="15" applyNumberFormat="1" applyFont="1" applyFill="1" applyBorder="1" applyAlignment="1" applyProtection="1">
      <alignment vertical="top"/>
      <protection locked="0"/>
    </xf>
    <xf numFmtId="176" fontId="20" fillId="2" borderId="10" xfId="15" applyNumberFormat="1" applyFont="1" applyFill="1" applyBorder="1" applyAlignment="1" applyProtection="1">
      <alignment vertical="top"/>
      <protection locked="0"/>
    </xf>
    <xf numFmtId="176" fontId="20" fillId="2" borderId="8" xfId="15" applyNumberFormat="1" applyFont="1" applyFill="1" applyBorder="1" applyAlignment="1" applyProtection="1">
      <alignment vertical="top"/>
      <protection/>
    </xf>
    <xf numFmtId="39" fontId="20" fillId="2" borderId="1" xfId="15" applyFont="1" applyFill="1" applyBorder="1" applyAlignment="1" applyProtection="1">
      <alignment vertical="top"/>
      <protection locked="0"/>
    </xf>
    <xf numFmtId="39" fontId="19" fillId="2" borderId="11" xfId="15" applyFont="1" applyFill="1" applyBorder="1" applyAlignment="1" applyProtection="1" quotePrefix="1">
      <alignment horizontal="distributed" vertical="top"/>
      <protection locked="0"/>
    </xf>
    <xf numFmtId="176" fontId="9" fillId="2" borderId="11" xfId="15" applyNumberFormat="1" applyFont="1" applyFill="1" applyBorder="1" applyAlignment="1" applyProtection="1">
      <alignment vertical="top"/>
      <protection locked="0"/>
    </xf>
    <xf numFmtId="176" fontId="9" fillId="2" borderId="12" xfId="15" applyNumberFormat="1" applyFont="1" applyFill="1" applyBorder="1" applyAlignment="1" applyProtection="1">
      <alignment vertical="top"/>
      <protection locked="0"/>
    </xf>
    <xf numFmtId="176" fontId="9" fillId="2" borderId="11" xfId="15" applyNumberFormat="1" applyFont="1" applyFill="1" applyBorder="1" applyAlignment="1" applyProtection="1">
      <alignment vertical="top"/>
      <protection/>
    </xf>
    <xf numFmtId="178" fontId="12" fillId="2" borderId="12" xfId="18" applyNumberFormat="1" applyFont="1" applyFill="1" applyBorder="1" applyAlignment="1" applyProtection="1" quotePrefix="1">
      <alignment horizontal="right" vertical="top"/>
      <protection locked="0"/>
    </xf>
    <xf numFmtId="178" fontId="12" fillId="2" borderId="11" xfId="18" applyNumberFormat="1" applyFont="1" applyFill="1" applyBorder="1" applyAlignment="1" applyProtection="1" quotePrefix="1">
      <alignment horizontal="right" vertical="top"/>
      <protection locked="0"/>
    </xf>
    <xf numFmtId="39" fontId="14" fillId="2" borderId="11" xfId="15" applyFont="1" applyFill="1" applyBorder="1" applyAlignment="1" applyProtection="1" quotePrefix="1">
      <alignment horizontal="center" vertical="top"/>
      <protection locked="0"/>
    </xf>
    <xf numFmtId="39" fontId="12" fillId="2" borderId="0" xfId="15" applyFont="1" applyFill="1" applyProtection="1">
      <alignment/>
      <protection locked="0"/>
    </xf>
    <xf numFmtId="39" fontId="19" fillId="2" borderId="8" xfId="15" applyFont="1" applyFill="1" applyBorder="1" applyProtection="1">
      <alignment/>
      <protection locked="0"/>
    </xf>
    <xf numFmtId="39" fontId="19" fillId="2" borderId="8" xfId="15" applyFont="1" applyFill="1" applyBorder="1" applyAlignment="1" applyProtection="1">
      <alignment horizontal="distributed"/>
      <protection locked="0"/>
    </xf>
    <xf numFmtId="0" fontId="20" fillId="2" borderId="8" xfId="15" applyNumberFormat="1" applyFont="1" applyFill="1" applyBorder="1" applyAlignment="1" applyProtection="1">
      <alignment horizontal="center"/>
      <protection locked="0"/>
    </xf>
    <xf numFmtId="0" fontId="20" fillId="2" borderId="8" xfId="15" applyNumberFormat="1" applyFont="1" applyFill="1" applyBorder="1" applyProtection="1">
      <alignment/>
      <protection locked="0"/>
    </xf>
    <xf numFmtId="176" fontId="20" fillId="2" borderId="8" xfId="15" applyNumberFormat="1" applyFont="1" applyFill="1" applyBorder="1" applyAlignment="1" applyProtection="1" quotePrefix="1">
      <alignment horizontal="right"/>
      <protection locked="0"/>
    </xf>
    <xf numFmtId="176" fontId="20" fillId="2" borderId="10" xfId="15" applyNumberFormat="1" applyFont="1" applyFill="1" applyBorder="1" applyProtection="1">
      <alignment/>
      <protection locked="0"/>
    </xf>
    <xf numFmtId="176" fontId="20" fillId="2" borderId="8" xfId="15" applyNumberFormat="1" applyFont="1" applyFill="1" applyBorder="1" applyProtection="1">
      <alignment/>
      <protection locked="0"/>
    </xf>
    <xf numFmtId="176" fontId="20" fillId="2" borderId="8" xfId="15" applyNumberFormat="1" applyFont="1" applyFill="1" applyBorder="1" applyAlignment="1" applyProtection="1">
      <alignment horizontal="right"/>
      <protection locked="0"/>
    </xf>
    <xf numFmtId="39" fontId="20" fillId="2" borderId="0" xfId="15" applyFont="1" applyFill="1" applyBorder="1" applyAlignment="1" applyProtection="1" quotePrefix="1">
      <alignment horizontal="left" vertical="center"/>
      <protection locked="0"/>
    </xf>
    <xf numFmtId="39" fontId="23" fillId="2" borderId="0" xfId="15" applyFont="1" applyFill="1" applyBorder="1" applyAlignment="1" applyProtection="1">
      <alignment horizontal="left"/>
      <protection locked="0"/>
    </xf>
    <xf numFmtId="176" fontId="20" fillId="2" borderId="0" xfId="15" applyNumberFormat="1" applyFont="1" applyFill="1" applyBorder="1" applyAlignment="1" applyProtection="1" quotePrefix="1">
      <alignment horizontal="left" vertical="center"/>
      <protection locked="0"/>
    </xf>
    <xf numFmtId="39" fontId="23" fillId="2" borderId="0" xfId="15" applyFont="1" applyFill="1" applyBorder="1" applyAlignment="1" applyProtection="1">
      <alignment horizontal="left" vertical="center"/>
      <protection locked="0"/>
    </xf>
    <xf numFmtId="39" fontId="20" fillId="2" borderId="0" xfId="15" applyFont="1" applyFill="1" applyAlignment="1" applyProtection="1">
      <alignment vertical="center"/>
      <protection locked="0"/>
    </xf>
    <xf numFmtId="176" fontId="20" fillId="2" borderId="0" xfId="15" applyNumberFormat="1" applyFont="1" applyFill="1" applyBorder="1" applyProtection="1">
      <alignment/>
      <protection locked="0"/>
    </xf>
    <xf numFmtId="39" fontId="19" fillId="2" borderId="0" xfId="15" applyFont="1" applyFill="1" applyBorder="1" applyAlignment="1" applyProtection="1">
      <alignment horizontal="distributed"/>
      <protection locked="0"/>
    </xf>
    <xf numFmtId="0" fontId="20" fillId="2" borderId="0" xfId="15" applyNumberFormat="1" applyFont="1" applyFill="1" applyBorder="1" applyAlignment="1" applyProtection="1">
      <alignment horizontal="center"/>
      <protection locked="0"/>
    </xf>
    <xf numFmtId="0" fontId="20" fillId="2" borderId="0" xfId="15" applyNumberFormat="1" applyFont="1" applyFill="1" applyBorder="1" applyProtection="1">
      <alignment/>
      <protection locked="0"/>
    </xf>
    <xf numFmtId="39" fontId="24" fillId="2" borderId="12" xfId="15" applyFont="1" applyFill="1" applyBorder="1" applyAlignment="1" applyProtection="1">
      <alignment horizontal="justify" vertical="top" wrapText="1"/>
      <protection locked="0"/>
    </xf>
    <xf numFmtId="39" fontId="19" fillId="2" borderId="0" xfId="15" applyFont="1" applyFill="1" applyBorder="1" applyAlignment="1" applyProtection="1">
      <alignment horizontal="distributed" vertical="center"/>
      <protection locked="0"/>
    </xf>
    <xf numFmtId="39" fontId="23" fillId="2" borderId="0" xfId="15" applyFont="1" applyFill="1" applyBorder="1" applyAlignment="1" applyProtection="1">
      <alignment horizontal="distributed"/>
      <protection locked="0"/>
    </xf>
    <xf numFmtId="39" fontId="19" fillId="2" borderId="14" xfId="15" applyFont="1" applyFill="1" applyBorder="1" applyAlignment="1" applyProtection="1" quotePrefix="1">
      <alignment horizontal="left" vertical="center"/>
      <protection locked="0"/>
    </xf>
    <xf numFmtId="39" fontId="23" fillId="2" borderId="14" xfId="15" applyFont="1" applyFill="1" applyBorder="1" applyAlignment="1" applyProtection="1">
      <alignment horizontal="left"/>
      <protection locked="0"/>
    </xf>
    <xf numFmtId="39" fontId="19" fillId="2" borderId="0" xfId="15" applyFont="1" applyFill="1" applyBorder="1" applyAlignment="1" applyProtection="1">
      <alignment horizontal="left" vertical="center"/>
      <protection locked="0"/>
    </xf>
    <xf numFmtId="39" fontId="20" fillId="2" borderId="0" xfId="15" applyFont="1" applyFill="1" applyBorder="1" applyAlignment="1" applyProtection="1" quotePrefix="1">
      <alignment horizontal="left" vertical="center"/>
      <protection locked="0"/>
    </xf>
    <xf numFmtId="39" fontId="19" fillId="2" borderId="0" xfId="15" applyFont="1" applyFill="1" applyBorder="1" applyAlignment="1" applyProtection="1" quotePrefix="1">
      <alignment horizontal="distributed" vertical="center"/>
      <protection locked="0"/>
    </xf>
    <xf numFmtId="39" fontId="20" fillId="2" borderId="0" xfId="15" applyFont="1" applyFill="1" applyBorder="1" applyAlignment="1" applyProtection="1" quotePrefix="1">
      <alignment horizontal="distributed" vertical="center"/>
      <protection locked="0"/>
    </xf>
    <xf numFmtId="0" fontId="23" fillId="2" borderId="0" xfId="0" applyFont="1" applyFill="1" applyAlignment="1" applyProtection="1">
      <alignment horizontal="left"/>
      <protection locked="0"/>
    </xf>
    <xf numFmtId="39" fontId="20" fillId="2" borderId="0" xfId="15" applyFont="1" applyFill="1" applyBorder="1" applyAlignment="1" applyProtection="1">
      <alignment horizontal="left" vertical="center"/>
      <protection locked="0"/>
    </xf>
    <xf numFmtId="39" fontId="20" fillId="2" borderId="0" xfId="15" applyFont="1" applyFill="1" applyBorder="1" applyAlignment="1" applyProtection="1">
      <alignment horizontal="distributed" vertical="center"/>
      <protection locked="0"/>
    </xf>
    <xf numFmtId="39" fontId="23" fillId="2" borderId="0" xfId="15" applyFont="1" applyFill="1" applyBorder="1" applyAlignment="1" applyProtection="1">
      <alignment horizontal="left"/>
      <protection locked="0"/>
    </xf>
  </cellXfs>
  <cellStyles count="8">
    <cellStyle name="Normal" xfId="0"/>
    <cellStyle name="一般_長期債務" xfId="15"/>
    <cellStyle name="Comma" xfId="16"/>
    <cellStyle name="Comma [0]" xfId="17"/>
    <cellStyle name="千分位_資本支出"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1"/>
  <sheetViews>
    <sheetView tabSelected="1" zoomScale="75" zoomScaleNormal="75" workbookViewId="0" topLeftCell="C1">
      <selection activeCell="P4" sqref="P4"/>
    </sheetView>
  </sheetViews>
  <sheetFormatPr defaultColWidth="9.00390625" defaultRowHeight="16.5"/>
  <cols>
    <col min="1" max="1" width="27.125" style="0" customWidth="1"/>
    <col min="2" max="2" width="13.125" style="0" customWidth="1"/>
    <col min="3" max="3" width="4.875" style="0" customWidth="1"/>
    <col min="4" max="4" width="5.00390625" style="0" customWidth="1"/>
    <col min="5" max="5" width="3.625" style="0" customWidth="1"/>
    <col min="6" max="7" width="15.875" style="0" customWidth="1"/>
    <col min="8" max="8" width="15.25390625" style="0" customWidth="1"/>
    <col min="9" max="10" width="14.875" style="0" customWidth="1"/>
    <col min="11" max="11" width="4.375" style="0" customWidth="1"/>
    <col min="12" max="12" width="13.875" style="0" customWidth="1"/>
    <col min="13" max="13" width="15.75390625" style="0" customWidth="1"/>
  </cols>
  <sheetData>
    <row r="1" spans="1:14" s="5" customFormat="1" ht="12" customHeight="1">
      <c r="A1" s="1"/>
      <c r="B1" s="2"/>
      <c r="C1" s="3"/>
      <c r="D1" s="4"/>
      <c r="E1" s="4"/>
      <c r="F1" s="4"/>
      <c r="G1" s="4"/>
      <c r="H1" s="4"/>
      <c r="I1" s="4"/>
      <c r="J1" s="4"/>
      <c r="K1" s="4"/>
      <c r="L1" s="4"/>
      <c r="N1" s="6" t="s">
        <v>0</v>
      </c>
    </row>
    <row r="2" spans="1:14" s="15" customFormat="1" ht="31.5" customHeight="1">
      <c r="A2" s="7"/>
      <c r="B2" s="8"/>
      <c r="C2" s="9"/>
      <c r="D2" s="10"/>
      <c r="E2" s="10"/>
      <c r="F2" s="11"/>
      <c r="G2" s="11" t="s">
        <v>1</v>
      </c>
      <c r="H2" s="12" t="s">
        <v>2</v>
      </c>
      <c r="I2" s="13"/>
      <c r="J2" s="13"/>
      <c r="K2" s="13"/>
      <c r="L2" s="10"/>
      <c r="M2" s="10"/>
      <c r="N2" s="14" t="s">
        <v>3</v>
      </c>
    </row>
    <row r="3" spans="1:14" s="23" customFormat="1" ht="21.75" customHeight="1">
      <c r="A3" s="16"/>
      <c r="B3" s="17"/>
      <c r="C3" s="18"/>
      <c r="D3" s="19"/>
      <c r="E3" s="19"/>
      <c r="F3" s="20"/>
      <c r="G3" s="21" t="s">
        <v>4</v>
      </c>
      <c r="H3" s="22" t="s">
        <v>5</v>
      </c>
      <c r="I3" s="19"/>
      <c r="J3" s="19"/>
      <c r="K3" s="19"/>
      <c r="L3" s="19"/>
      <c r="M3" s="19"/>
      <c r="N3" s="19"/>
    </row>
    <row r="4" spans="1:14" s="34" customFormat="1" ht="21" customHeight="1">
      <c r="A4" s="24" t="s">
        <v>3</v>
      </c>
      <c r="B4" s="25"/>
      <c r="C4" s="26"/>
      <c r="D4" s="27"/>
      <c r="E4" s="27"/>
      <c r="F4" s="28"/>
      <c r="G4" s="29" t="s">
        <v>6</v>
      </c>
      <c r="H4" s="30" t="s">
        <v>7</v>
      </c>
      <c r="I4" s="31"/>
      <c r="J4" s="31"/>
      <c r="K4" s="27"/>
      <c r="L4" s="32"/>
      <c r="M4" s="32"/>
      <c r="N4" s="33" t="s">
        <v>8</v>
      </c>
    </row>
    <row r="5" spans="1:14" s="44" customFormat="1" ht="21.75" customHeight="1">
      <c r="A5" s="35"/>
      <c r="B5" s="36"/>
      <c r="C5" s="37" t="s">
        <v>9</v>
      </c>
      <c r="D5" s="38" t="s">
        <v>10</v>
      </c>
      <c r="E5" s="39"/>
      <c r="F5" s="40" t="s">
        <v>11</v>
      </c>
      <c r="G5" s="41" t="s">
        <v>12</v>
      </c>
      <c r="H5" s="42" t="s">
        <v>13</v>
      </c>
      <c r="I5" s="39" t="s">
        <v>14</v>
      </c>
      <c r="J5" s="39"/>
      <c r="K5" s="39" t="s">
        <v>15</v>
      </c>
      <c r="L5" s="39"/>
      <c r="M5" s="40" t="s">
        <v>16</v>
      </c>
      <c r="N5" s="43"/>
    </row>
    <row r="6" spans="1:14" s="55" customFormat="1" ht="33" customHeight="1">
      <c r="A6" s="45" t="s">
        <v>17</v>
      </c>
      <c r="B6" s="46" t="s">
        <v>18</v>
      </c>
      <c r="C6" s="47" t="s">
        <v>19</v>
      </c>
      <c r="D6" s="48" t="s">
        <v>20</v>
      </c>
      <c r="E6" s="48" t="s">
        <v>21</v>
      </c>
      <c r="F6" s="49" t="s">
        <v>22</v>
      </c>
      <c r="G6" s="50" t="s">
        <v>23</v>
      </c>
      <c r="H6" s="51" t="s">
        <v>24</v>
      </c>
      <c r="I6" s="52" t="s">
        <v>23</v>
      </c>
      <c r="J6" s="52" t="s">
        <v>24</v>
      </c>
      <c r="K6" s="48" t="s">
        <v>25</v>
      </c>
      <c r="L6" s="48" t="s">
        <v>26</v>
      </c>
      <c r="M6" s="53" t="s">
        <v>22</v>
      </c>
      <c r="N6" s="54" t="s">
        <v>27</v>
      </c>
    </row>
    <row r="7" spans="1:14" s="64" customFormat="1" ht="4.5" customHeight="1">
      <c r="A7" s="56"/>
      <c r="B7" s="57"/>
      <c r="C7" s="58"/>
      <c r="D7" s="59"/>
      <c r="E7" s="59"/>
      <c r="F7" s="60"/>
      <c r="G7" s="61"/>
      <c r="H7" s="60"/>
      <c r="I7" s="60"/>
      <c r="J7" s="60"/>
      <c r="K7" s="60"/>
      <c r="L7" s="60"/>
      <c r="M7" s="62"/>
      <c r="N7" s="63"/>
    </row>
    <row r="8" spans="1:14" s="71" customFormat="1" ht="16.5" customHeight="1">
      <c r="A8" s="65" t="s">
        <v>28</v>
      </c>
      <c r="B8" s="66"/>
      <c r="C8" s="67"/>
      <c r="D8" s="67"/>
      <c r="E8" s="67"/>
      <c r="F8" s="68">
        <f>+F10</f>
        <v>1006148.4</v>
      </c>
      <c r="G8" s="69">
        <f aca="true" t="shared" si="0" ref="G8:M8">+G10</f>
        <v>0</v>
      </c>
      <c r="H8" s="68">
        <f t="shared" si="0"/>
        <v>0</v>
      </c>
      <c r="I8" s="68">
        <f t="shared" si="0"/>
        <v>0</v>
      </c>
      <c r="J8" s="68">
        <f t="shared" si="0"/>
        <v>0</v>
      </c>
      <c r="K8" s="68">
        <f t="shared" si="0"/>
        <v>0</v>
      </c>
      <c r="L8" s="68">
        <f t="shared" si="0"/>
        <v>1006148.4</v>
      </c>
      <c r="M8" s="68">
        <f t="shared" si="0"/>
        <v>0</v>
      </c>
      <c r="N8" s="70"/>
    </row>
    <row r="9" spans="1:14" s="80" customFormat="1" ht="16.5" customHeight="1">
      <c r="A9" s="72"/>
      <c r="B9" s="73"/>
      <c r="C9" s="74"/>
      <c r="D9" s="74"/>
      <c r="E9" s="74"/>
      <c r="F9" s="75"/>
      <c r="G9" s="76"/>
      <c r="H9" s="77"/>
      <c r="I9" s="75"/>
      <c r="J9" s="77"/>
      <c r="K9" s="77"/>
      <c r="L9" s="77"/>
      <c r="M9" s="78"/>
      <c r="N9" s="79"/>
    </row>
    <row r="10" spans="1:14" s="80" customFormat="1" ht="28.5">
      <c r="A10" s="81" t="s">
        <v>29</v>
      </c>
      <c r="B10" s="73" t="s">
        <v>30</v>
      </c>
      <c r="C10" s="82">
        <v>52</v>
      </c>
      <c r="D10" s="74">
        <v>57</v>
      </c>
      <c r="E10" s="74">
        <v>93</v>
      </c>
      <c r="F10" s="77">
        <v>1006148.4</v>
      </c>
      <c r="G10" s="83">
        <v>0</v>
      </c>
      <c r="H10" s="84">
        <v>0</v>
      </c>
      <c r="I10" s="84">
        <v>0</v>
      </c>
      <c r="J10" s="84">
        <v>0</v>
      </c>
      <c r="K10" s="77">
        <v>0</v>
      </c>
      <c r="L10" s="77">
        <v>1006148.4</v>
      </c>
      <c r="M10" s="78">
        <f>F10+H10-J10+K10-L10</f>
        <v>0</v>
      </c>
      <c r="N10" s="85"/>
    </row>
    <row r="11" spans="1:13" s="79" customFormat="1" ht="16.5" customHeight="1">
      <c r="A11" s="86"/>
      <c r="B11" s="73"/>
      <c r="C11" s="74"/>
      <c r="D11" s="74"/>
      <c r="E11" s="74"/>
      <c r="F11" s="87"/>
      <c r="G11" s="76"/>
      <c r="H11" s="77"/>
      <c r="I11" s="77"/>
      <c r="J11" s="84"/>
      <c r="K11" s="77"/>
      <c r="L11" s="84"/>
      <c r="M11" s="88"/>
    </row>
    <row r="12" spans="1:13" s="79" customFormat="1" ht="16.5" customHeight="1">
      <c r="A12" s="86"/>
      <c r="B12" s="73"/>
      <c r="C12" s="74"/>
      <c r="D12" s="74"/>
      <c r="E12" s="74"/>
      <c r="F12" s="87"/>
      <c r="G12" s="76"/>
      <c r="H12" s="77"/>
      <c r="I12" s="77"/>
      <c r="J12" s="84"/>
      <c r="K12" s="77"/>
      <c r="L12" s="84"/>
      <c r="M12" s="88"/>
    </row>
    <row r="13" spans="1:14" s="71" customFormat="1" ht="16.5" customHeight="1">
      <c r="A13" s="65" t="s">
        <v>31</v>
      </c>
      <c r="B13" s="89"/>
      <c r="C13" s="67"/>
      <c r="D13" s="67"/>
      <c r="E13" s="67"/>
      <c r="F13" s="68">
        <f aca="true" t="shared" si="1" ref="F13:L13">F15+F17+F19</f>
        <v>173789924704</v>
      </c>
      <c r="G13" s="69">
        <f t="shared" si="1"/>
        <v>65005052116</v>
      </c>
      <c r="H13" s="68">
        <f t="shared" si="1"/>
        <v>56618138699</v>
      </c>
      <c r="I13" s="68">
        <f t="shared" si="1"/>
        <v>22062123000</v>
      </c>
      <c r="J13" s="68">
        <f t="shared" si="1"/>
        <v>64820080582</v>
      </c>
      <c r="K13" s="68">
        <f t="shared" si="1"/>
        <v>0</v>
      </c>
      <c r="L13" s="68">
        <f t="shared" si="1"/>
        <v>478640000</v>
      </c>
      <c r="M13" s="68">
        <f>F13+H13-J13+K13-L13</f>
        <v>165109342821</v>
      </c>
      <c r="N13" s="70"/>
    </row>
    <row r="14" spans="1:14" s="80" customFormat="1" ht="16.5" customHeight="1">
      <c r="A14" s="90"/>
      <c r="B14" s="73"/>
      <c r="C14" s="74"/>
      <c r="D14" s="74"/>
      <c r="E14" s="74"/>
      <c r="F14" s="77"/>
      <c r="G14" s="76"/>
      <c r="H14" s="77"/>
      <c r="I14" s="77"/>
      <c r="J14" s="77"/>
      <c r="K14" s="77"/>
      <c r="L14" s="77"/>
      <c r="M14" s="78"/>
      <c r="N14" s="79"/>
    </row>
    <row r="15" spans="1:14" s="80" customFormat="1" ht="16.5" customHeight="1">
      <c r="A15" s="90" t="s">
        <v>32</v>
      </c>
      <c r="B15" s="73" t="s">
        <v>33</v>
      </c>
      <c r="C15" s="82" t="s">
        <v>34</v>
      </c>
      <c r="D15" s="74">
        <v>91</v>
      </c>
      <c r="E15" s="74">
        <v>122</v>
      </c>
      <c r="F15" s="77">
        <v>139493831643</v>
      </c>
      <c r="G15" s="76">
        <v>41869038000</v>
      </c>
      <c r="H15" s="77">
        <v>36601206000</v>
      </c>
      <c r="I15" s="91">
        <v>0</v>
      </c>
      <c r="J15" s="77">
        <v>43467936982</v>
      </c>
      <c r="K15" s="91">
        <v>0</v>
      </c>
      <c r="L15" s="91">
        <v>0</v>
      </c>
      <c r="M15" s="78">
        <f>F15+H15-J15+K15-L15</f>
        <v>132627100661</v>
      </c>
      <c r="N15" s="79"/>
    </row>
    <row r="16" spans="1:14" s="80" customFormat="1" ht="16.5" customHeight="1">
      <c r="A16" s="90"/>
      <c r="B16" s="73"/>
      <c r="C16" s="82"/>
      <c r="D16" s="74"/>
      <c r="E16" s="74"/>
      <c r="F16" s="77"/>
      <c r="G16" s="76"/>
      <c r="H16" s="77"/>
      <c r="I16" s="77"/>
      <c r="J16" s="77"/>
      <c r="K16" s="77"/>
      <c r="L16" s="91"/>
      <c r="M16" s="78"/>
      <c r="N16" s="79"/>
    </row>
    <row r="17" spans="1:14" s="80" customFormat="1" ht="16.5" customHeight="1">
      <c r="A17" s="92" t="s">
        <v>35</v>
      </c>
      <c r="B17" s="73" t="s">
        <v>33</v>
      </c>
      <c r="C17" s="82" t="s">
        <v>36</v>
      </c>
      <c r="D17" s="74">
        <v>87</v>
      </c>
      <c r="E17" s="74">
        <v>97</v>
      </c>
      <c r="F17" s="77">
        <v>33811705461</v>
      </c>
      <c r="G17" s="83">
        <v>23026804716</v>
      </c>
      <c r="H17" s="77">
        <v>20010214299</v>
      </c>
      <c r="I17" s="84">
        <v>22062123000</v>
      </c>
      <c r="J17" s="84">
        <v>21352143600</v>
      </c>
      <c r="K17" s="91">
        <v>0</v>
      </c>
      <c r="L17" s="91">
        <v>0</v>
      </c>
      <c r="M17" s="78">
        <f>F17+H17-J17+K17-L17</f>
        <v>32469776160</v>
      </c>
      <c r="N17" s="79" t="s">
        <v>3</v>
      </c>
    </row>
    <row r="18" spans="1:14" s="80" customFormat="1" ht="16.5" customHeight="1">
      <c r="A18" s="90"/>
      <c r="B18" s="73"/>
      <c r="C18" s="74"/>
      <c r="D18" s="74"/>
      <c r="E18" s="74"/>
      <c r="F18" s="77"/>
      <c r="G18" s="76"/>
      <c r="H18" s="77"/>
      <c r="I18" s="77"/>
      <c r="J18" s="77"/>
      <c r="K18" s="77"/>
      <c r="L18" s="77"/>
      <c r="M18" s="78"/>
      <c r="N18" s="79"/>
    </row>
    <row r="19" spans="1:14" s="94" customFormat="1" ht="42.75">
      <c r="A19" s="86" t="s">
        <v>37</v>
      </c>
      <c r="B19" s="93" t="s">
        <v>38</v>
      </c>
      <c r="C19" s="82" t="s">
        <v>39</v>
      </c>
      <c r="D19" s="74">
        <v>86</v>
      </c>
      <c r="E19" s="74">
        <v>96</v>
      </c>
      <c r="F19" s="77">
        <v>484387600</v>
      </c>
      <c r="G19" s="76">
        <v>109209400</v>
      </c>
      <c r="H19" s="77">
        <v>6718400</v>
      </c>
      <c r="I19" s="91">
        <v>0</v>
      </c>
      <c r="J19" s="91">
        <v>0</v>
      </c>
      <c r="K19" s="91">
        <v>0</v>
      </c>
      <c r="L19" s="77">
        <v>478640000</v>
      </c>
      <c r="M19" s="78">
        <f>F19+H19-J19+K19-L19</f>
        <v>12466000</v>
      </c>
      <c r="N19" s="79"/>
    </row>
    <row r="20" spans="1:14" s="80" customFormat="1" ht="16.5" customHeight="1">
      <c r="A20" s="90"/>
      <c r="B20" s="73"/>
      <c r="C20" s="74"/>
      <c r="D20" s="74"/>
      <c r="E20" s="74"/>
      <c r="F20" s="77"/>
      <c r="G20" s="76"/>
      <c r="H20" s="77"/>
      <c r="I20" s="77"/>
      <c r="J20" s="77"/>
      <c r="K20" s="77"/>
      <c r="L20" s="77"/>
      <c r="M20" s="78"/>
      <c r="N20" s="79"/>
    </row>
    <row r="21" spans="1:14" s="80" customFormat="1" ht="16.5" customHeight="1">
      <c r="A21" s="95"/>
      <c r="B21" s="73"/>
      <c r="C21" s="74"/>
      <c r="D21" s="74"/>
      <c r="E21" s="74"/>
      <c r="F21" s="77"/>
      <c r="G21" s="83"/>
      <c r="H21" s="84"/>
      <c r="I21" s="77"/>
      <c r="J21" s="77"/>
      <c r="K21" s="77"/>
      <c r="L21" s="77"/>
      <c r="M21" s="78"/>
      <c r="N21" s="96"/>
    </row>
    <row r="22" spans="1:14" s="71" customFormat="1" ht="16.5" customHeight="1">
      <c r="A22" s="65" t="s">
        <v>40</v>
      </c>
      <c r="B22" s="89"/>
      <c r="C22" s="67"/>
      <c r="D22" s="67"/>
      <c r="E22" s="67"/>
      <c r="F22" s="68">
        <f aca="true" t="shared" si="2" ref="F22:L23">F24+F26+F28+F30</f>
        <v>131976829</v>
      </c>
      <c r="G22" s="69">
        <f t="shared" si="2"/>
        <v>0</v>
      </c>
      <c r="H22" s="68">
        <f t="shared" si="2"/>
        <v>0</v>
      </c>
      <c r="I22" s="68">
        <f t="shared" si="2"/>
        <v>15666000</v>
      </c>
      <c r="J22" s="68">
        <f t="shared" si="2"/>
        <v>0</v>
      </c>
      <c r="K22" s="68">
        <f t="shared" si="2"/>
        <v>0</v>
      </c>
      <c r="L22" s="68">
        <f t="shared" si="2"/>
        <v>19098911</v>
      </c>
      <c r="M22" s="68">
        <f>F22+H22-J22+K22-L22</f>
        <v>112877918</v>
      </c>
      <c r="N22" s="180"/>
    </row>
    <row r="23" spans="1:14" s="70" customFormat="1" ht="23.25" customHeight="1">
      <c r="A23" s="97"/>
      <c r="B23" s="89"/>
      <c r="C23" s="67"/>
      <c r="D23" s="67"/>
      <c r="E23" s="67"/>
      <c r="F23" s="75">
        <f t="shared" si="2"/>
        <v>3797566.47</v>
      </c>
      <c r="G23" s="76"/>
      <c r="H23" s="98"/>
      <c r="I23" s="75">
        <f t="shared" si="2"/>
        <v>474695</v>
      </c>
      <c r="J23" s="75"/>
      <c r="K23" s="99"/>
      <c r="L23" s="75">
        <f>L25+L27+L29+L31</f>
        <v>474695.76</v>
      </c>
      <c r="M23" s="75">
        <f>M25+M27+M29+M31</f>
        <v>3322870.71</v>
      </c>
      <c r="N23" s="180"/>
    </row>
    <row r="24" spans="1:14" s="80" customFormat="1" ht="18" customHeight="1">
      <c r="A24" s="86" t="s">
        <v>41</v>
      </c>
      <c r="B24" s="73" t="s">
        <v>42</v>
      </c>
      <c r="C24" s="74">
        <v>51</v>
      </c>
      <c r="D24" s="74">
        <v>61</v>
      </c>
      <c r="E24" s="74">
        <v>100</v>
      </c>
      <c r="F24" s="77">
        <v>22147158</v>
      </c>
      <c r="G24" s="100">
        <v>0</v>
      </c>
      <c r="H24" s="91">
        <v>0</v>
      </c>
      <c r="I24" s="77">
        <v>2629000</v>
      </c>
      <c r="J24" s="91">
        <v>0</v>
      </c>
      <c r="K24" s="91">
        <v>0</v>
      </c>
      <c r="L24" s="77">
        <v>3205005</v>
      </c>
      <c r="M24" s="78">
        <f aca="true" t="shared" si="3" ref="M24:M31">F24+H24-J24+K24-L24</f>
        <v>18942153</v>
      </c>
      <c r="N24" s="101"/>
    </row>
    <row r="25" spans="1:14" s="79" customFormat="1" ht="27" customHeight="1">
      <c r="A25" s="102"/>
      <c r="B25" s="73"/>
      <c r="C25" s="74"/>
      <c r="D25" s="74"/>
      <c r="E25" s="74"/>
      <c r="F25" s="103">
        <v>637273.27</v>
      </c>
      <c r="G25" s="76"/>
      <c r="H25" s="77"/>
      <c r="I25" s="103">
        <v>79659</v>
      </c>
      <c r="J25" s="103"/>
      <c r="K25" s="84"/>
      <c r="L25" s="103">
        <v>79659.14</v>
      </c>
      <c r="M25" s="103">
        <f t="shared" si="3"/>
        <v>557614.13</v>
      </c>
      <c r="N25" s="104"/>
    </row>
    <row r="26" spans="1:14" s="80" customFormat="1" ht="18" customHeight="1">
      <c r="A26" s="86" t="s">
        <v>43</v>
      </c>
      <c r="B26" s="73" t="s">
        <v>42</v>
      </c>
      <c r="C26" s="74">
        <v>51</v>
      </c>
      <c r="D26" s="74">
        <v>61</v>
      </c>
      <c r="E26" s="74">
        <v>100</v>
      </c>
      <c r="F26" s="77">
        <v>20469276</v>
      </c>
      <c r="G26" s="100">
        <v>0</v>
      </c>
      <c r="H26" s="91">
        <v>0</v>
      </c>
      <c r="I26" s="77">
        <v>2430000</v>
      </c>
      <c r="J26" s="91">
        <v>0</v>
      </c>
      <c r="K26" s="91">
        <v>0</v>
      </c>
      <c r="L26" s="77">
        <v>2962194</v>
      </c>
      <c r="M26" s="78">
        <f t="shared" si="3"/>
        <v>17507082</v>
      </c>
      <c r="N26" s="105"/>
    </row>
    <row r="27" spans="1:14" s="79" customFormat="1" ht="27" customHeight="1">
      <c r="A27" s="102"/>
      <c r="B27" s="73"/>
      <c r="C27" s="74"/>
      <c r="D27" s="74"/>
      <c r="E27" s="74"/>
      <c r="F27" s="103">
        <v>588993.06</v>
      </c>
      <c r="G27" s="76"/>
      <c r="H27" s="77"/>
      <c r="I27" s="103">
        <v>73624</v>
      </c>
      <c r="J27" s="103"/>
      <c r="K27" s="84"/>
      <c r="L27" s="103">
        <v>73624.14</v>
      </c>
      <c r="M27" s="106">
        <f t="shared" si="3"/>
        <v>515368.92000000004</v>
      </c>
      <c r="N27" s="104"/>
    </row>
    <row r="28" spans="1:14" s="80" customFormat="1" ht="18" customHeight="1">
      <c r="A28" s="86" t="s">
        <v>44</v>
      </c>
      <c r="B28" s="73" t="s">
        <v>42</v>
      </c>
      <c r="C28" s="74">
        <v>51</v>
      </c>
      <c r="D28" s="74">
        <v>61</v>
      </c>
      <c r="E28" s="74">
        <v>100</v>
      </c>
      <c r="F28" s="77">
        <v>40099762</v>
      </c>
      <c r="G28" s="100">
        <v>0</v>
      </c>
      <c r="H28" s="91">
        <v>0</v>
      </c>
      <c r="I28" s="77">
        <v>4760000</v>
      </c>
      <c r="J28" s="91">
        <v>0</v>
      </c>
      <c r="K28" s="91">
        <v>0</v>
      </c>
      <c r="L28" s="77">
        <v>5803002</v>
      </c>
      <c r="M28" s="78">
        <f t="shared" si="3"/>
        <v>34296760</v>
      </c>
      <c r="N28" s="85"/>
    </row>
    <row r="29" spans="1:14" s="79" customFormat="1" ht="27" customHeight="1">
      <c r="A29" s="102"/>
      <c r="B29" s="73"/>
      <c r="C29" s="74"/>
      <c r="D29" s="74"/>
      <c r="E29" s="74"/>
      <c r="F29" s="103">
        <v>1153850.35</v>
      </c>
      <c r="G29" s="76"/>
      <c r="H29" s="77"/>
      <c r="I29" s="103">
        <v>144231</v>
      </c>
      <c r="J29" s="103"/>
      <c r="K29" s="84"/>
      <c r="L29" s="103">
        <v>144231.26</v>
      </c>
      <c r="M29" s="106">
        <f t="shared" si="3"/>
        <v>1009619.0900000001</v>
      </c>
      <c r="N29" s="107"/>
    </row>
    <row r="30" spans="1:14" s="80" customFormat="1" ht="18" customHeight="1">
      <c r="A30" s="86" t="s">
        <v>45</v>
      </c>
      <c r="B30" s="73" t="s">
        <v>42</v>
      </c>
      <c r="C30" s="74">
        <v>51</v>
      </c>
      <c r="D30" s="74">
        <v>61</v>
      </c>
      <c r="E30" s="74">
        <v>100</v>
      </c>
      <c r="F30" s="77">
        <v>49260633</v>
      </c>
      <c r="G30" s="100">
        <v>0</v>
      </c>
      <c r="H30" s="91">
        <v>0</v>
      </c>
      <c r="I30" s="77">
        <v>5847000</v>
      </c>
      <c r="J30" s="91">
        <v>0</v>
      </c>
      <c r="K30" s="91">
        <v>0</v>
      </c>
      <c r="L30" s="77">
        <v>7128710</v>
      </c>
      <c r="M30" s="78">
        <f t="shared" si="3"/>
        <v>42131923</v>
      </c>
      <c r="N30" s="108"/>
    </row>
    <row r="31" spans="1:14" s="79" customFormat="1" ht="27" customHeight="1">
      <c r="A31" s="102"/>
      <c r="B31" s="73"/>
      <c r="C31" s="74"/>
      <c r="D31" s="74"/>
      <c r="E31" s="74"/>
      <c r="F31" s="103">
        <v>1417449.79</v>
      </c>
      <c r="G31" s="76"/>
      <c r="H31" s="77"/>
      <c r="I31" s="103">
        <v>177181</v>
      </c>
      <c r="J31" s="103"/>
      <c r="K31" s="84"/>
      <c r="L31" s="103">
        <v>177181.22</v>
      </c>
      <c r="M31" s="106">
        <f t="shared" si="3"/>
        <v>1240268.57</v>
      </c>
      <c r="N31" s="107"/>
    </row>
    <row r="32" spans="1:14" s="79" customFormat="1" ht="16.5" customHeight="1">
      <c r="A32" s="102"/>
      <c r="B32" s="73"/>
      <c r="C32" s="74"/>
      <c r="D32" s="74"/>
      <c r="E32" s="74"/>
      <c r="F32" s="103"/>
      <c r="G32" s="76"/>
      <c r="H32" s="77"/>
      <c r="I32" s="103"/>
      <c r="J32" s="103"/>
      <c r="K32" s="84"/>
      <c r="L32" s="103"/>
      <c r="M32" s="106"/>
      <c r="N32" s="107"/>
    </row>
    <row r="33" spans="1:14" s="71" customFormat="1" ht="16.5" customHeight="1">
      <c r="A33" s="65" t="s">
        <v>46</v>
      </c>
      <c r="B33" s="89"/>
      <c r="C33" s="67"/>
      <c r="D33" s="67"/>
      <c r="E33" s="67"/>
      <c r="F33" s="68">
        <f aca="true" t="shared" si="4" ref="F33:L33">F35</f>
        <v>20469276</v>
      </c>
      <c r="G33" s="109">
        <f t="shared" si="4"/>
        <v>0</v>
      </c>
      <c r="H33" s="110">
        <f t="shared" si="4"/>
        <v>0</v>
      </c>
      <c r="I33" s="68">
        <f t="shared" si="4"/>
        <v>2430000</v>
      </c>
      <c r="J33" s="110">
        <f t="shared" si="4"/>
        <v>0</v>
      </c>
      <c r="K33" s="110">
        <f t="shared" si="4"/>
        <v>0</v>
      </c>
      <c r="L33" s="68">
        <f t="shared" si="4"/>
        <v>2962194</v>
      </c>
      <c r="M33" s="68">
        <f>F33+H33-J33+K33-L33</f>
        <v>17507082</v>
      </c>
      <c r="N33" s="70"/>
    </row>
    <row r="34" spans="1:14" s="80" customFormat="1" ht="16.5" customHeight="1">
      <c r="A34" s="90"/>
      <c r="B34" s="73"/>
      <c r="C34" s="74"/>
      <c r="D34" s="74"/>
      <c r="E34" s="74"/>
      <c r="F34" s="75">
        <f>F36</f>
        <v>588993.06</v>
      </c>
      <c r="G34" s="76"/>
      <c r="H34" s="77"/>
      <c r="I34" s="75">
        <f>I36</f>
        <v>73624.14</v>
      </c>
      <c r="J34" s="77"/>
      <c r="K34" s="77"/>
      <c r="L34" s="75">
        <f>L36</f>
        <v>73624.14</v>
      </c>
      <c r="M34" s="75">
        <f>M36</f>
        <v>515368.92000000004</v>
      </c>
      <c r="N34" s="79"/>
    </row>
    <row r="35" spans="1:14" s="80" customFormat="1" ht="18" customHeight="1">
      <c r="A35" s="86" t="s">
        <v>47</v>
      </c>
      <c r="B35" s="73" t="s">
        <v>42</v>
      </c>
      <c r="C35" s="82">
        <v>50</v>
      </c>
      <c r="D35" s="82">
        <v>51</v>
      </c>
      <c r="E35" s="82">
        <v>100</v>
      </c>
      <c r="F35" s="77">
        <v>20469276</v>
      </c>
      <c r="G35" s="100">
        <v>0</v>
      </c>
      <c r="H35" s="91">
        <v>0</v>
      </c>
      <c r="I35" s="77">
        <v>2430000</v>
      </c>
      <c r="J35" s="91">
        <v>0</v>
      </c>
      <c r="K35" s="91">
        <v>0</v>
      </c>
      <c r="L35" s="77">
        <v>2962194</v>
      </c>
      <c r="M35" s="78">
        <f>F35+H35-J35+K35-L35</f>
        <v>17507082</v>
      </c>
      <c r="N35" s="180" t="s">
        <v>48</v>
      </c>
    </row>
    <row r="36" spans="1:14" s="80" customFormat="1" ht="24.75" customHeight="1">
      <c r="A36" s="86"/>
      <c r="B36" s="73"/>
      <c r="C36" s="82"/>
      <c r="D36" s="82"/>
      <c r="E36" s="82"/>
      <c r="F36" s="106">
        <v>588993.06</v>
      </c>
      <c r="G36" s="76"/>
      <c r="H36" s="84"/>
      <c r="I36" s="106">
        <v>73624.14</v>
      </c>
      <c r="J36" s="103"/>
      <c r="K36" s="84"/>
      <c r="L36" s="106">
        <v>73624.14</v>
      </c>
      <c r="M36" s="106">
        <f>F36+H36-J36+K36-L36</f>
        <v>515368.92000000004</v>
      </c>
      <c r="N36" s="180"/>
    </row>
    <row r="37" spans="1:14" s="80" customFormat="1" ht="16.5" customHeight="1">
      <c r="A37" s="95"/>
      <c r="B37" s="73"/>
      <c r="C37" s="74"/>
      <c r="D37" s="82"/>
      <c r="E37" s="82"/>
      <c r="F37" s="77"/>
      <c r="G37" s="83"/>
      <c r="H37" s="84"/>
      <c r="I37" s="77"/>
      <c r="J37" s="77"/>
      <c r="K37" s="77"/>
      <c r="L37" s="77"/>
      <c r="M37" s="111"/>
      <c r="N37" s="96"/>
    </row>
    <row r="38" spans="1:14" s="117" customFormat="1" ht="16.5" customHeight="1">
      <c r="A38" s="65" t="s">
        <v>49</v>
      </c>
      <c r="B38" s="112"/>
      <c r="C38" s="113"/>
      <c r="D38" s="82"/>
      <c r="E38" s="82" t="s">
        <v>50</v>
      </c>
      <c r="F38" s="68">
        <f>F40+F42+F44+F46+F48</f>
        <v>224893228</v>
      </c>
      <c r="G38" s="69">
        <f>G40+G42+G44+G46+G48</f>
        <v>219687923</v>
      </c>
      <c r="H38" s="114">
        <f aca="true" t="shared" si="5" ref="H38:M38">H40+H42+H44+H46+H48</f>
        <v>38087923</v>
      </c>
      <c r="I38" s="69">
        <f t="shared" si="5"/>
        <v>8742960</v>
      </c>
      <c r="J38" s="69">
        <f t="shared" si="5"/>
        <v>8742960</v>
      </c>
      <c r="K38" s="69">
        <f t="shared" si="5"/>
        <v>0</v>
      </c>
      <c r="L38" s="69">
        <f t="shared" si="5"/>
        <v>0</v>
      </c>
      <c r="M38" s="115">
        <f t="shared" si="5"/>
        <v>254238191</v>
      </c>
      <c r="N38" s="116"/>
    </row>
    <row r="39" spans="1:14" s="117" customFormat="1" ht="16.5" customHeight="1">
      <c r="A39" s="65"/>
      <c r="B39" s="112"/>
      <c r="C39" s="113"/>
      <c r="D39" s="82"/>
      <c r="E39" s="82"/>
      <c r="F39" s="98"/>
      <c r="G39" s="118"/>
      <c r="H39" s="98"/>
      <c r="I39" s="77"/>
      <c r="J39" s="98"/>
      <c r="K39" s="98"/>
      <c r="L39" s="98"/>
      <c r="M39" s="115"/>
      <c r="N39" s="116"/>
    </row>
    <row r="40" spans="1:14" s="80" customFormat="1" ht="28.5">
      <c r="A40" s="81" t="s">
        <v>51</v>
      </c>
      <c r="B40" s="73" t="s">
        <v>33</v>
      </c>
      <c r="C40" s="82">
        <v>91</v>
      </c>
      <c r="D40" s="82">
        <v>91</v>
      </c>
      <c r="E40" s="82">
        <v>101</v>
      </c>
      <c r="F40" s="77">
        <v>172673228</v>
      </c>
      <c r="G40" s="100">
        <v>0</v>
      </c>
      <c r="H40" s="91">
        <v>0</v>
      </c>
      <c r="I40" s="77">
        <v>8742960</v>
      </c>
      <c r="J40" s="91">
        <v>8742960</v>
      </c>
      <c r="K40" s="91">
        <v>0</v>
      </c>
      <c r="L40" s="91">
        <v>0</v>
      </c>
      <c r="M40" s="111">
        <v>163930268</v>
      </c>
      <c r="N40" s="101"/>
    </row>
    <row r="41" spans="1:14" s="126" customFormat="1" ht="16.5" customHeight="1">
      <c r="A41" s="120"/>
      <c r="B41" s="121"/>
      <c r="C41" s="82"/>
      <c r="D41" s="82"/>
      <c r="E41" s="82"/>
      <c r="F41" s="122"/>
      <c r="G41" s="123"/>
      <c r="H41" s="122"/>
      <c r="I41" s="122"/>
      <c r="J41" s="122"/>
      <c r="K41" s="122"/>
      <c r="L41" s="122"/>
      <c r="M41" s="124"/>
      <c r="N41" s="125"/>
    </row>
    <row r="42" spans="1:14" s="126" customFormat="1" ht="28.5">
      <c r="A42" s="127" t="s">
        <v>52</v>
      </c>
      <c r="B42" s="73" t="s">
        <v>33</v>
      </c>
      <c r="C42" s="82">
        <v>92</v>
      </c>
      <c r="D42" s="82">
        <v>92</v>
      </c>
      <c r="E42" s="82">
        <v>122</v>
      </c>
      <c r="F42" s="91">
        <v>0</v>
      </c>
      <c r="G42" s="76">
        <v>38087923</v>
      </c>
      <c r="H42" s="77">
        <v>38087923</v>
      </c>
      <c r="I42" s="91">
        <v>0</v>
      </c>
      <c r="J42" s="91">
        <v>0</v>
      </c>
      <c r="K42" s="91">
        <v>0</v>
      </c>
      <c r="L42" s="91">
        <v>0</v>
      </c>
      <c r="M42" s="78">
        <v>38087923</v>
      </c>
      <c r="N42" s="128"/>
    </row>
    <row r="43" spans="1:14" s="126" customFormat="1" ht="14.25">
      <c r="A43" s="129"/>
      <c r="B43" s="73"/>
      <c r="C43" s="82"/>
      <c r="D43" s="82"/>
      <c r="E43" s="82"/>
      <c r="F43" s="91"/>
      <c r="G43" s="100"/>
      <c r="H43" s="91"/>
      <c r="I43" s="91"/>
      <c r="J43" s="91"/>
      <c r="K43" s="91"/>
      <c r="L43" s="91"/>
      <c r="M43" s="78"/>
      <c r="N43" s="128"/>
    </row>
    <row r="44" spans="1:14" s="126" customFormat="1" ht="28.5">
      <c r="A44" s="130" t="s">
        <v>53</v>
      </c>
      <c r="B44" s="131" t="s">
        <v>33</v>
      </c>
      <c r="C44" s="132" t="s">
        <v>54</v>
      </c>
      <c r="D44" s="132">
        <v>94</v>
      </c>
      <c r="E44" s="132">
        <v>114</v>
      </c>
      <c r="F44" s="133">
        <v>0</v>
      </c>
      <c r="G44" s="134">
        <v>31600000</v>
      </c>
      <c r="H44" s="133">
        <v>0</v>
      </c>
      <c r="I44" s="133">
        <v>0</v>
      </c>
      <c r="J44" s="133">
        <v>0</v>
      </c>
      <c r="K44" s="133">
        <v>0</v>
      </c>
      <c r="L44" s="133">
        <v>0</v>
      </c>
      <c r="M44" s="133">
        <v>0</v>
      </c>
      <c r="N44" s="135"/>
    </row>
    <row r="45" spans="1:14" s="126" customFormat="1" ht="14.25">
      <c r="A45" s="136"/>
      <c r="B45" s="137"/>
      <c r="C45" s="82"/>
      <c r="D45" s="82"/>
      <c r="E45" s="82"/>
      <c r="F45" s="91"/>
      <c r="G45" s="100"/>
      <c r="H45" s="91"/>
      <c r="I45" s="91"/>
      <c r="J45" s="91"/>
      <c r="K45" s="91"/>
      <c r="L45" s="91"/>
      <c r="M45" s="91"/>
      <c r="N45" s="138"/>
    </row>
    <row r="46" spans="1:14" s="80" customFormat="1" ht="28.5">
      <c r="A46" s="136" t="s">
        <v>55</v>
      </c>
      <c r="B46" s="73" t="s">
        <v>33</v>
      </c>
      <c r="C46" s="82" t="s">
        <v>56</v>
      </c>
      <c r="D46" s="82">
        <v>95</v>
      </c>
      <c r="E46" s="82">
        <v>111</v>
      </c>
      <c r="F46" s="91">
        <v>52220000</v>
      </c>
      <c r="G46" s="100">
        <f>30000000</f>
        <v>30000000</v>
      </c>
      <c r="H46" s="91">
        <v>0</v>
      </c>
      <c r="I46" s="91">
        <v>0</v>
      </c>
      <c r="J46" s="91">
        <v>0</v>
      </c>
      <c r="K46" s="91">
        <v>0</v>
      </c>
      <c r="L46" s="91">
        <v>0</v>
      </c>
      <c r="M46" s="91">
        <f>F46+H46-J46+K46-L46</f>
        <v>52220000</v>
      </c>
      <c r="N46" s="138"/>
    </row>
    <row r="47" spans="1:14" s="126" customFormat="1" ht="16.5" customHeight="1">
      <c r="A47" s="86"/>
      <c r="B47" s="121"/>
      <c r="C47" s="82"/>
      <c r="D47" s="82"/>
      <c r="E47" s="82"/>
      <c r="F47" s="91"/>
      <c r="G47" s="100"/>
      <c r="H47" s="91"/>
      <c r="I47" s="91"/>
      <c r="J47" s="91"/>
      <c r="K47" s="91"/>
      <c r="L47" s="91"/>
      <c r="M47" s="91"/>
      <c r="N47" s="139"/>
    </row>
    <row r="48" spans="1:14" s="126" customFormat="1" ht="28.5">
      <c r="A48" s="136" t="s">
        <v>57</v>
      </c>
      <c r="B48" s="73" t="s">
        <v>33</v>
      </c>
      <c r="C48" s="82">
        <v>92</v>
      </c>
      <c r="D48" s="82">
        <v>92</v>
      </c>
      <c r="E48" s="82">
        <v>92</v>
      </c>
      <c r="F48" s="91">
        <v>0</v>
      </c>
      <c r="G48" s="100">
        <v>120000000</v>
      </c>
      <c r="H48" s="91">
        <v>0</v>
      </c>
      <c r="I48" s="91">
        <v>0</v>
      </c>
      <c r="J48" s="91">
        <v>0</v>
      </c>
      <c r="K48" s="91">
        <v>0</v>
      </c>
      <c r="L48" s="91">
        <v>0</v>
      </c>
      <c r="M48" s="91">
        <v>0</v>
      </c>
      <c r="N48" s="140"/>
    </row>
    <row r="49" spans="1:14" s="117" customFormat="1" ht="16.5" customHeight="1">
      <c r="A49" s="141"/>
      <c r="B49" s="112"/>
      <c r="C49" s="82"/>
      <c r="D49" s="82"/>
      <c r="E49" s="82"/>
      <c r="F49" s="91"/>
      <c r="G49" s="100"/>
      <c r="H49" s="91"/>
      <c r="I49" s="91"/>
      <c r="J49" s="91"/>
      <c r="K49" s="91"/>
      <c r="L49" s="91"/>
      <c r="M49" s="91"/>
      <c r="N49" s="139"/>
    </row>
    <row r="50" spans="1:14" s="117" customFormat="1" ht="16.5" customHeight="1">
      <c r="A50" s="65" t="s">
        <v>58</v>
      </c>
      <c r="B50" s="112"/>
      <c r="C50" s="113"/>
      <c r="D50" s="113"/>
      <c r="E50" s="113" t="s">
        <v>50</v>
      </c>
      <c r="F50" s="68">
        <f>F52+F55+F57+F59+F61+F63</f>
        <v>11588708618</v>
      </c>
      <c r="G50" s="69">
        <f aca="true" t="shared" si="6" ref="G50:L50">G52+G55+G57+G59+G61+G63</f>
        <v>15627394202</v>
      </c>
      <c r="H50" s="68">
        <f t="shared" si="6"/>
        <v>14282350000</v>
      </c>
      <c r="I50" s="68">
        <f t="shared" si="6"/>
        <v>0</v>
      </c>
      <c r="J50" s="68">
        <f t="shared" si="6"/>
        <v>43635362</v>
      </c>
      <c r="K50" s="68">
        <f t="shared" si="6"/>
        <v>0</v>
      </c>
      <c r="L50" s="68">
        <f t="shared" si="6"/>
        <v>0</v>
      </c>
      <c r="M50" s="68">
        <f>F50+H50-J50+K50-L50</f>
        <v>25827423256</v>
      </c>
      <c r="N50" s="116"/>
    </row>
    <row r="51" spans="1:14" s="117" customFormat="1" ht="15.75" customHeight="1">
      <c r="A51" s="65"/>
      <c r="B51" s="112"/>
      <c r="C51" s="113"/>
      <c r="D51" s="113"/>
      <c r="E51" s="113"/>
      <c r="F51" s="98"/>
      <c r="G51" s="118"/>
      <c r="H51" s="98"/>
      <c r="I51" s="98"/>
      <c r="J51" s="98"/>
      <c r="K51" s="98"/>
      <c r="L51" s="98"/>
      <c r="M51" s="68"/>
      <c r="N51" s="116"/>
    </row>
    <row r="52" spans="1:14" s="80" customFormat="1" ht="16.5" customHeight="1">
      <c r="A52" s="86" t="s">
        <v>59</v>
      </c>
      <c r="B52" s="73" t="s">
        <v>60</v>
      </c>
      <c r="C52" s="82">
        <v>89</v>
      </c>
      <c r="D52" s="74">
        <v>94</v>
      </c>
      <c r="E52" s="74">
        <v>108</v>
      </c>
      <c r="F52" s="77">
        <v>3388000000</v>
      </c>
      <c r="G52" s="100">
        <v>0</v>
      </c>
      <c r="H52" s="91">
        <v>0</v>
      </c>
      <c r="I52" s="91">
        <v>0</v>
      </c>
      <c r="J52" s="91">
        <v>0</v>
      </c>
      <c r="K52" s="91">
        <v>0</v>
      </c>
      <c r="L52" s="91">
        <v>0</v>
      </c>
      <c r="M52" s="78">
        <f>F52+H52-J52+K52-L52</f>
        <v>3388000000</v>
      </c>
      <c r="N52" s="101"/>
    </row>
    <row r="53" spans="1:14" s="80" customFormat="1" ht="16.5" customHeight="1">
      <c r="A53" s="120" t="s">
        <v>61</v>
      </c>
      <c r="B53" s="73"/>
      <c r="C53" s="82"/>
      <c r="D53" s="74"/>
      <c r="E53" s="74"/>
      <c r="F53" s="77"/>
      <c r="G53" s="83"/>
      <c r="H53" s="84"/>
      <c r="I53" s="77"/>
      <c r="J53" s="77"/>
      <c r="K53" s="77"/>
      <c r="L53" s="77"/>
      <c r="M53" s="78"/>
      <c r="N53" s="101"/>
    </row>
    <row r="54" spans="1:14" s="126" customFormat="1" ht="16.5" customHeight="1">
      <c r="A54" s="142"/>
      <c r="B54" s="137"/>
      <c r="C54" s="143"/>
      <c r="D54" s="143"/>
      <c r="E54" s="143"/>
      <c r="F54" s="77"/>
      <c r="G54" s="76"/>
      <c r="H54" s="77"/>
      <c r="I54" s="77"/>
      <c r="J54" s="77"/>
      <c r="K54" s="77"/>
      <c r="L54" s="77"/>
      <c r="M54" s="78"/>
      <c r="N54" s="125"/>
    </row>
    <row r="55" spans="1:14" s="80" customFormat="1" ht="35.25" customHeight="1">
      <c r="A55" s="136" t="s">
        <v>62</v>
      </c>
      <c r="B55" s="73" t="s">
        <v>60</v>
      </c>
      <c r="C55" s="82" t="s">
        <v>63</v>
      </c>
      <c r="D55" s="82">
        <v>92</v>
      </c>
      <c r="E55" s="74">
        <v>94</v>
      </c>
      <c r="F55" s="77">
        <v>72178618</v>
      </c>
      <c r="G55" s="83">
        <v>17500000</v>
      </c>
      <c r="H55" s="91">
        <v>0</v>
      </c>
      <c r="I55" s="91">
        <v>0</v>
      </c>
      <c r="J55" s="77">
        <v>43635362</v>
      </c>
      <c r="K55" s="91">
        <v>0</v>
      </c>
      <c r="L55" s="91">
        <v>0</v>
      </c>
      <c r="M55" s="78">
        <f>F55+H55-J55+K55-L55</f>
        <v>28543256</v>
      </c>
      <c r="N55" s="101"/>
    </row>
    <row r="56" spans="1:14" s="126" customFormat="1" ht="16.5" customHeight="1">
      <c r="A56" s="142"/>
      <c r="B56" s="137"/>
      <c r="C56" s="143"/>
      <c r="D56" s="143"/>
      <c r="E56" s="143"/>
      <c r="F56" s="77"/>
      <c r="G56" s="76"/>
      <c r="H56" s="77"/>
      <c r="I56" s="77"/>
      <c r="J56" s="77"/>
      <c r="K56" s="77"/>
      <c r="L56" s="77"/>
      <c r="M56" s="78"/>
      <c r="N56" s="125"/>
    </row>
    <row r="57" spans="1:14" s="126" customFormat="1" ht="35.25" customHeight="1">
      <c r="A57" s="136" t="s">
        <v>64</v>
      </c>
      <c r="B57" s="73" t="s">
        <v>60</v>
      </c>
      <c r="C57" s="144">
        <v>0</v>
      </c>
      <c r="D57" s="144">
        <v>0</v>
      </c>
      <c r="E57" s="144">
        <v>0</v>
      </c>
      <c r="F57" s="91">
        <v>0</v>
      </c>
      <c r="G57" s="83">
        <v>358822960</v>
      </c>
      <c r="H57" s="91">
        <v>0</v>
      </c>
      <c r="I57" s="91">
        <v>0</v>
      </c>
      <c r="J57" s="91">
        <v>0</v>
      </c>
      <c r="K57" s="91">
        <v>0</v>
      </c>
      <c r="L57" s="91">
        <v>0</v>
      </c>
      <c r="M57" s="91">
        <v>0</v>
      </c>
      <c r="N57" s="125"/>
    </row>
    <row r="58" spans="1:14" s="126" customFormat="1" ht="12.75" customHeight="1">
      <c r="A58" s="142"/>
      <c r="B58" s="137"/>
      <c r="C58" s="143"/>
      <c r="D58" s="143"/>
      <c r="E58" s="143"/>
      <c r="F58" s="77"/>
      <c r="G58" s="76"/>
      <c r="H58" s="77"/>
      <c r="I58" s="77"/>
      <c r="J58" s="77"/>
      <c r="K58" s="77"/>
      <c r="L58" s="77"/>
      <c r="M58" s="78"/>
      <c r="N58" s="125"/>
    </row>
    <row r="59" spans="1:14" s="80" customFormat="1" ht="16.5" customHeight="1">
      <c r="A59" s="86" t="s">
        <v>65</v>
      </c>
      <c r="B59" s="73" t="s">
        <v>60</v>
      </c>
      <c r="C59" s="82" t="s">
        <v>56</v>
      </c>
      <c r="D59" s="74">
        <v>96</v>
      </c>
      <c r="E59" s="74">
        <v>110</v>
      </c>
      <c r="F59" s="77">
        <v>3200000000</v>
      </c>
      <c r="G59" s="83">
        <v>1139865242</v>
      </c>
      <c r="H59" s="84">
        <v>280000000</v>
      </c>
      <c r="I59" s="91">
        <v>0</v>
      </c>
      <c r="J59" s="91">
        <v>0</v>
      </c>
      <c r="K59" s="91">
        <v>0</v>
      </c>
      <c r="L59" s="91">
        <v>0</v>
      </c>
      <c r="M59" s="78">
        <f>F59+H59-J59+K59-L59</f>
        <v>3480000000</v>
      </c>
      <c r="N59" s="101"/>
    </row>
    <row r="60" spans="1:14" s="126" customFormat="1" ht="16.5" customHeight="1">
      <c r="A60" s="142"/>
      <c r="B60" s="137"/>
      <c r="C60" s="143"/>
      <c r="D60" s="143"/>
      <c r="E60" s="143"/>
      <c r="F60" s="77"/>
      <c r="G60" s="76"/>
      <c r="H60" s="77"/>
      <c r="I60" s="77"/>
      <c r="J60" s="77"/>
      <c r="K60" s="77"/>
      <c r="L60" s="77"/>
      <c r="M60" s="78"/>
      <c r="N60" s="125"/>
    </row>
    <row r="61" spans="1:14" s="80" customFormat="1" ht="16.5" customHeight="1">
      <c r="A61" s="86" t="s">
        <v>66</v>
      </c>
      <c r="B61" s="93" t="s">
        <v>67</v>
      </c>
      <c r="C61" s="82">
        <v>92</v>
      </c>
      <c r="D61" s="144">
        <v>0</v>
      </c>
      <c r="E61" s="74">
        <v>97</v>
      </c>
      <c r="F61" s="77"/>
      <c r="G61" s="83">
        <v>439736000</v>
      </c>
      <c r="H61" s="84">
        <v>330880000</v>
      </c>
      <c r="I61" s="91">
        <v>0</v>
      </c>
      <c r="J61" s="91">
        <v>0</v>
      </c>
      <c r="K61" s="91">
        <v>0</v>
      </c>
      <c r="L61" s="91">
        <v>0</v>
      </c>
      <c r="M61" s="78">
        <f>F61+H61-J61+K61-L61</f>
        <v>330880000</v>
      </c>
      <c r="N61" s="101"/>
    </row>
    <row r="62" spans="1:14" s="126" customFormat="1" ht="24" customHeight="1">
      <c r="A62" s="120" t="s">
        <v>68</v>
      </c>
      <c r="B62" s="137" t="s">
        <v>69</v>
      </c>
      <c r="C62" s="145"/>
      <c r="D62" s="145"/>
      <c r="E62" s="145"/>
      <c r="F62" s="77"/>
      <c r="G62" s="76"/>
      <c r="H62" s="77"/>
      <c r="I62" s="77"/>
      <c r="J62" s="77"/>
      <c r="K62" s="77"/>
      <c r="L62" s="77"/>
      <c r="M62" s="78"/>
      <c r="N62" s="125"/>
    </row>
    <row r="63" spans="1:14" s="80" customFormat="1" ht="16.5" customHeight="1">
      <c r="A63" s="86" t="s">
        <v>70</v>
      </c>
      <c r="B63" s="73" t="s">
        <v>33</v>
      </c>
      <c r="C63" s="82" t="s">
        <v>56</v>
      </c>
      <c r="D63" s="74">
        <v>94</v>
      </c>
      <c r="E63" s="74">
        <v>120</v>
      </c>
      <c r="F63" s="77">
        <v>4928530000</v>
      </c>
      <c r="G63" s="83">
        <v>13671470000</v>
      </c>
      <c r="H63" s="84">
        <v>13671470000</v>
      </c>
      <c r="I63" s="91">
        <v>0</v>
      </c>
      <c r="J63" s="91">
        <v>0</v>
      </c>
      <c r="K63" s="91">
        <v>0</v>
      </c>
      <c r="L63" s="91">
        <v>0</v>
      </c>
      <c r="M63" s="78">
        <f>F63+H63-J63+K63-L63</f>
        <v>18600000000</v>
      </c>
      <c r="N63" s="101"/>
    </row>
    <row r="64" spans="1:14" s="126" customFormat="1" ht="16.5" customHeight="1">
      <c r="A64" s="141"/>
      <c r="B64" s="137"/>
      <c r="C64" s="143"/>
      <c r="D64" s="143"/>
      <c r="E64" s="143"/>
      <c r="F64" s="122"/>
      <c r="G64" s="123"/>
      <c r="H64" s="122"/>
      <c r="I64" s="122"/>
      <c r="J64" s="122"/>
      <c r="K64" s="122"/>
      <c r="L64" s="122"/>
      <c r="M64" s="78"/>
      <c r="N64" s="125"/>
    </row>
    <row r="65" spans="1:14" s="71" customFormat="1" ht="16.5" customHeight="1">
      <c r="A65" s="65" t="s">
        <v>71</v>
      </c>
      <c r="B65" s="89"/>
      <c r="C65" s="67"/>
      <c r="D65" s="67"/>
      <c r="E65" s="67"/>
      <c r="F65" s="68">
        <f aca="true" t="shared" si="7" ref="F65:L65">F67+F69</f>
        <v>927994647</v>
      </c>
      <c r="G65" s="69">
        <f t="shared" si="7"/>
        <v>0</v>
      </c>
      <c r="H65" s="68">
        <f t="shared" si="7"/>
        <v>0</v>
      </c>
      <c r="I65" s="68">
        <f t="shared" si="7"/>
        <v>154155025</v>
      </c>
      <c r="J65" s="68">
        <f t="shared" si="7"/>
        <v>2676893</v>
      </c>
      <c r="K65" s="68">
        <f t="shared" si="7"/>
        <v>0</v>
      </c>
      <c r="L65" s="68">
        <f t="shared" si="7"/>
        <v>157949957</v>
      </c>
      <c r="M65" s="68">
        <f>F65+H65-J65+K65-L65</f>
        <v>767367797</v>
      </c>
      <c r="N65" s="70"/>
    </row>
    <row r="66" spans="1:14" s="80" customFormat="1" ht="16.5" customHeight="1">
      <c r="A66" s="146"/>
      <c r="B66" s="73"/>
      <c r="C66" s="74"/>
      <c r="D66" s="74"/>
      <c r="E66" s="74"/>
      <c r="F66" s="77"/>
      <c r="G66" s="76"/>
      <c r="H66" s="77"/>
      <c r="I66" s="77"/>
      <c r="J66" s="77"/>
      <c r="K66" s="77"/>
      <c r="L66" s="77"/>
      <c r="M66" s="78"/>
      <c r="N66" s="79"/>
    </row>
    <row r="67" spans="1:14" s="80" customFormat="1" ht="42.75">
      <c r="A67" s="92" t="s">
        <v>72</v>
      </c>
      <c r="B67" s="73" t="s">
        <v>73</v>
      </c>
      <c r="C67" s="74">
        <v>56</v>
      </c>
      <c r="D67" s="74">
        <v>64</v>
      </c>
      <c r="E67" s="74">
        <v>94</v>
      </c>
      <c r="F67" s="77">
        <v>67000000</v>
      </c>
      <c r="G67" s="100">
        <v>0</v>
      </c>
      <c r="H67" s="91">
        <v>0</v>
      </c>
      <c r="I67" s="77">
        <v>33500000</v>
      </c>
      <c r="J67" s="91">
        <v>0</v>
      </c>
      <c r="K67" s="91">
        <v>0</v>
      </c>
      <c r="L67" s="77">
        <v>33500000</v>
      </c>
      <c r="M67" s="78">
        <f>F67+H67-J67+K67-L67</f>
        <v>33500000</v>
      </c>
      <c r="N67" s="79"/>
    </row>
    <row r="68" spans="1:13" s="79" customFormat="1" ht="16.5" customHeight="1">
      <c r="A68" s="92"/>
      <c r="B68" s="73"/>
      <c r="C68" s="74"/>
      <c r="D68" s="74"/>
      <c r="E68" s="74"/>
      <c r="F68" s="77"/>
      <c r="G68" s="76"/>
      <c r="H68" s="77"/>
      <c r="I68" s="77"/>
      <c r="J68" s="77"/>
      <c r="K68" s="77"/>
      <c r="L68" s="77"/>
      <c r="M68" s="78"/>
    </row>
    <row r="69" spans="1:13" s="79" customFormat="1" ht="28.5" customHeight="1">
      <c r="A69" s="92" t="s">
        <v>74</v>
      </c>
      <c r="B69" s="73" t="s">
        <v>60</v>
      </c>
      <c r="C69" s="74">
        <v>87</v>
      </c>
      <c r="D69" s="74">
        <v>87</v>
      </c>
      <c r="E69" s="74">
        <v>102</v>
      </c>
      <c r="F69" s="77">
        <v>860994647</v>
      </c>
      <c r="G69" s="100">
        <v>0</v>
      </c>
      <c r="H69" s="91">
        <v>0</v>
      </c>
      <c r="I69" s="84">
        <v>120655025</v>
      </c>
      <c r="J69" s="84">
        <v>2676893</v>
      </c>
      <c r="K69" s="91">
        <v>0</v>
      </c>
      <c r="L69" s="84">
        <v>124449957</v>
      </c>
      <c r="M69" s="78">
        <f>F69+H69-J69+K69-L69</f>
        <v>733867797</v>
      </c>
    </row>
    <row r="70" spans="1:13" s="79" customFormat="1" ht="14.25">
      <c r="A70" s="92"/>
      <c r="B70" s="73"/>
      <c r="C70" s="74"/>
      <c r="D70" s="74"/>
      <c r="E70" s="74"/>
      <c r="F70" s="77"/>
      <c r="G70" s="76"/>
      <c r="H70" s="77"/>
      <c r="I70" s="77"/>
      <c r="J70" s="77"/>
      <c r="K70" s="77"/>
      <c r="L70" s="77"/>
      <c r="M70" s="78"/>
    </row>
    <row r="71" spans="1:14" s="71" customFormat="1" ht="16.5" customHeight="1">
      <c r="A71" s="65" t="s">
        <v>75</v>
      </c>
      <c r="B71" s="89"/>
      <c r="C71" s="67"/>
      <c r="D71" s="67"/>
      <c r="E71" s="67"/>
      <c r="F71" s="68">
        <f aca="true" t="shared" si="8" ref="F71:L71">F74+F76+F78+F80</f>
        <v>199636000000</v>
      </c>
      <c r="G71" s="69">
        <f t="shared" si="8"/>
        <v>48125481793</v>
      </c>
      <c r="H71" s="68">
        <f t="shared" si="8"/>
        <v>4508660000</v>
      </c>
      <c r="I71" s="68">
        <f t="shared" si="8"/>
        <v>8136000000</v>
      </c>
      <c r="J71" s="68">
        <f t="shared" si="8"/>
        <v>8136000000</v>
      </c>
      <c r="K71" s="68">
        <f t="shared" si="8"/>
        <v>0</v>
      </c>
      <c r="L71" s="68">
        <f t="shared" si="8"/>
        <v>0</v>
      </c>
      <c r="M71" s="68">
        <f>F71+H71-J71+K71-L71</f>
        <v>196008660000</v>
      </c>
      <c r="N71" s="70"/>
    </row>
    <row r="72" spans="1:14" s="71" customFormat="1" ht="12" customHeight="1">
      <c r="A72" s="65"/>
      <c r="B72" s="89"/>
      <c r="C72" s="67"/>
      <c r="D72" s="67"/>
      <c r="E72" s="67"/>
      <c r="F72" s="68"/>
      <c r="G72" s="69"/>
      <c r="H72" s="68"/>
      <c r="I72" s="68"/>
      <c r="J72" s="68"/>
      <c r="K72" s="68"/>
      <c r="L72" s="68"/>
      <c r="M72" s="68"/>
      <c r="N72" s="70"/>
    </row>
    <row r="73" spans="1:14" s="80" customFormat="1" ht="31.5" customHeight="1">
      <c r="A73" s="81" t="s">
        <v>76</v>
      </c>
      <c r="B73" s="73" t="s">
        <v>77</v>
      </c>
      <c r="C73" s="74"/>
      <c r="D73" s="74"/>
      <c r="E73" s="74"/>
      <c r="F73" s="77">
        <f aca="true" t="shared" si="9" ref="F73:K73">SUM(F74:F80)</f>
        <v>199636000000</v>
      </c>
      <c r="G73" s="76">
        <f t="shared" si="9"/>
        <v>48125481793</v>
      </c>
      <c r="H73" s="77">
        <f t="shared" si="9"/>
        <v>4508660000</v>
      </c>
      <c r="I73" s="77">
        <f t="shared" si="9"/>
        <v>8136000000</v>
      </c>
      <c r="J73" s="77">
        <f t="shared" si="9"/>
        <v>8136000000</v>
      </c>
      <c r="K73" s="77">
        <f t="shared" si="9"/>
        <v>0</v>
      </c>
      <c r="L73" s="77">
        <f>SUM(L74:L80)</f>
        <v>0</v>
      </c>
      <c r="M73" s="77">
        <f>SUM(M74:M80)</f>
        <v>196008660000</v>
      </c>
      <c r="N73" s="79"/>
    </row>
    <row r="74" spans="1:14" s="80" customFormat="1" ht="30.75" customHeight="1">
      <c r="A74" s="81" t="s">
        <v>78</v>
      </c>
      <c r="B74" s="147"/>
      <c r="C74" s="144">
        <v>0</v>
      </c>
      <c r="D74" s="74">
        <v>84</v>
      </c>
      <c r="E74" s="74">
        <v>110</v>
      </c>
      <c r="F74" s="77">
        <v>171500000000</v>
      </c>
      <c r="G74" s="83">
        <v>13976154724</v>
      </c>
      <c r="H74" s="84">
        <v>4508660000</v>
      </c>
      <c r="I74" s="91">
        <v>0</v>
      </c>
      <c r="J74" s="91">
        <v>0</v>
      </c>
      <c r="K74" s="91">
        <v>0</v>
      </c>
      <c r="L74" s="91">
        <v>0</v>
      </c>
      <c r="M74" s="78">
        <f>F74+H74-J74+K74-L74</f>
        <v>176008660000</v>
      </c>
      <c r="N74" s="79"/>
    </row>
    <row r="75" spans="1:14" s="80" customFormat="1" ht="13.5" customHeight="1">
      <c r="A75" s="92" t="s">
        <v>79</v>
      </c>
      <c r="B75" s="73"/>
      <c r="C75" s="74"/>
      <c r="D75" s="74"/>
      <c r="E75" s="74"/>
      <c r="F75" s="77"/>
      <c r="G75" s="83"/>
      <c r="H75" s="84"/>
      <c r="I75" s="77"/>
      <c r="J75" s="77"/>
      <c r="K75" s="77"/>
      <c r="L75" s="77"/>
      <c r="M75" s="78"/>
      <c r="N75" s="79"/>
    </row>
    <row r="76" spans="1:13" s="79" customFormat="1" ht="33.75" customHeight="1">
      <c r="A76" s="81" t="s">
        <v>80</v>
      </c>
      <c r="B76" s="93"/>
      <c r="C76" s="74">
        <v>88</v>
      </c>
      <c r="D76" s="82" t="s">
        <v>81</v>
      </c>
      <c r="E76" s="74">
        <v>108</v>
      </c>
      <c r="F76" s="77">
        <v>20136000000</v>
      </c>
      <c r="G76" s="83">
        <v>17582674292</v>
      </c>
      <c r="H76" s="91">
        <v>0</v>
      </c>
      <c r="I76" s="84">
        <v>8136000000</v>
      </c>
      <c r="J76" s="84">
        <v>8136000000</v>
      </c>
      <c r="K76" s="91">
        <v>0</v>
      </c>
      <c r="L76" s="91">
        <v>0</v>
      </c>
      <c r="M76" s="78">
        <f>F76+H76-J76+K76-L76</f>
        <v>12000000000</v>
      </c>
    </row>
    <row r="77" spans="1:13" s="79" customFormat="1" ht="12" customHeight="1">
      <c r="A77" s="92"/>
      <c r="B77" s="73"/>
      <c r="C77" s="74"/>
      <c r="D77" s="74"/>
      <c r="E77" s="74"/>
      <c r="F77" s="77"/>
      <c r="G77" s="76"/>
      <c r="H77" s="77"/>
      <c r="I77" s="77"/>
      <c r="J77" s="77"/>
      <c r="K77" s="77"/>
      <c r="L77" s="77"/>
      <c r="M77" s="78"/>
    </row>
    <row r="78" spans="1:13" s="79" customFormat="1" ht="32.25" customHeight="1">
      <c r="A78" s="81" t="s">
        <v>82</v>
      </c>
      <c r="B78" s="73"/>
      <c r="C78" s="74">
        <v>88</v>
      </c>
      <c r="D78" s="82" t="s">
        <v>83</v>
      </c>
      <c r="E78" s="74">
        <v>108</v>
      </c>
      <c r="F78" s="77">
        <v>8000000000</v>
      </c>
      <c r="G78" s="148">
        <v>16490807777</v>
      </c>
      <c r="H78" s="91">
        <v>0</v>
      </c>
      <c r="I78" s="91">
        <v>0</v>
      </c>
      <c r="J78" s="91">
        <v>0</v>
      </c>
      <c r="K78" s="91">
        <v>0</v>
      </c>
      <c r="L78" s="91">
        <v>0</v>
      </c>
      <c r="M78" s="78">
        <f>F78+H78-J78+K78-L78</f>
        <v>8000000000</v>
      </c>
    </row>
    <row r="79" spans="1:14" s="79" customFormat="1" ht="5.25" customHeight="1">
      <c r="A79" s="149" t="s">
        <v>84</v>
      </c>
      <c r="B79" s="131"/>
      <c r="C79" s="150"/>
      <c r="D79" s="150"/>
      <c r="E79" s="150"/>
      <c r="F79" s="151"/>
      <c r="G79" s="152"/>
      <c r="H79" s="151"/>
      <c r="I79" s="151"/>
      <c r="J79" s="151"/>
      <c r="K79" s="151"/>
      <c r="L79" s="151"/>
      <c r="M79" s="153"/>
      <c r="N79" s="154"/>
    </row>
    <row r="80" spans="1:13" s="79" customFormat="1" ht="46.5" customHeight="1">
      <c r="A80" s="81" t="s">
        <v>85</v>
      </c>
      <c r="B80" s="73" t="s">
        <v>77</v>
      </c>
      <c r="C80" s="74">
        <v>91</v>
      </c>
      <c r="D80" s="74">
        <v>92</v>
      </c>
      <c r="E80" s="74">
        <v>94</v>
      </c>
      <c r="F80" s="77">
        <v>0</v>
      </c>
      <c r="G80" s="148">
        <v>75845000</v>
      </c>
      <c r="H80" s="91">
        <v>0</v>
      </c>
      <c r="I80" s="91">
        <v>0</v>
      </c>
      <c r="J80" s="91">
        <v>0</v>
      </c>
      <c r="K80" s="91">
        <v>0</v>
      </c>
      <c r="L80" s="91">
        <v>0</v>
      </c>
      <c r="M80" s="78">
        <f>F80+H80-J80+K80-L80</f>
        <v>0</v>
      </c>
    </row>
    <row r="81" spans="1:13" s="79" customFormat="1" ht="16.5" customHeight="1">
      <c r="A81" s="92"/>
      <c r="B81" s="73"/>
      <c r="C81" s="74"/>
      <c r="D81" s="74"/>
      <c r="E81" s="74"/>
      <c r="F81" s="77"/>
      <c r="G81" s="76"/>
      <c r="H81" s="77"/>
      <c r="I81" s="77"/>
      <c r="J81" s="77"/>
      <c r="K81" s="77"/>
      <c r="L81" s="77"/>
      <c r="M81" s="78"/>
    </row>
    <row r="82" spans="1:14" s="80" customFormat="1" ht="16.5" customHeight="1">
      <c r="A82" s="92"/>
      <c r="B82" s="73"/>
      <c r="C82" s="74"/>
      <c r="D82" s="82"/>
      <c r="E82" s="82"/>
      <c r="F82" s="84"/>
      <c r="G82" s="83"/>
      <c r="H82" s="84"/>
      <c r="I82" s="84"/>
      <c r="J82" s="84"/>
      <c r="K82" s="84"/>
      <c r="L82" s="84"/>
      <c r="M82" s="78"/>
      <c r="N82" s="79"/>
    </row>
    <row r="83" spans="1:14" s="80" customFormat="1" ht="16.5" customHeight="1">
      <c r="A83" s="65" t="s">
        <v>86</v>
      </c>
      <c r="B83" s="73"/>
      <c r="C83" s="82"/>
      <c r="D83" s="82"/>
      <c r="E83" s="82"/>
      <c r="F83" s="110">
        <f>F85+F91+F94+F97</f>
        <v>27907446000</v>
      </c>
      <c r="G83" s="109">
        <f aca="true" t="shared" si="10" ref="G83:L83">G85+G91+G94+G97</f>
        <v>21569315276</v>
      </c>
      <c r="H83" s="110">
        <f t="shared" si="10"/>
        <v>300000000</v>
      </c>
      <c r="I83" s="110">
        <f t="shared" si="10"/>
        <v>13700000000</v>
      </c>
      <c r="J83" s="110">
        <f t="shared" si="10"/>
        <v>12600000000</v>
      </c>
      <c r="K83" s="110">
        <f t="shared" si="10"/>
        <v>0</v>
      </c>
      <c r="L83" s="110">
        <f t="shared" si="10"/>
        <v>0</v>
      </c>
      <c r="M83" s="68">
        <f>F83+H83-J83+K83-L83</f>
        <v>15607446000</v>
      </c>
      <c r="N83" s="79"/>
    </row>
    <row r="84" spans="1:14" s="80" customFormat="1" ht="16.5" customHeight="1">
      <c r="A84" s="92"/>
      <c r="B84" s="155"/>
      <c r="C84" s="82"/>
      <c r="D84" s="82"/>
      <c r="E84" s="82"/>
      <c r="F84" s="84"/>
      <c r="G84" s="76"/>
      <c r="H84" s="84"/>
      <c r="I84" s="84"/>
      <c r="J84" s="84"/>
      <c r="K84" s="84"/>
      <c r="L84" s="84"/>
      <c r="M84" s="78"/>
      <c r="N84" s="79"/>
    </row>
    <row r="85" spans="1:14" s="80" customFormat="1" ht="16.5" customHeight="1">
      <c r="A85" s="86" t="s">
        <v>87</v>
      </c>
      <c r="B85" s="155"/>
      <c r="C85" s="82"/>
      <c r="D85" s="82"/>
      <c r="E85" s="82"/>
      <c r="F85" s="84">
        <f>F87+F89</f>
        <v>22263997276</v>
      </c>
      <c r="G85" s="83">
        <f aca="true" t="shared" si="11" ref="G85:L85">G87+G89</f>
        <v>5618717000</v>
      </c>
      <c r="H85" s="84">
        <f t="shared" si="11"/>
        <v>300000000</v>
      </c>
      <c r="I85" s="84">
        <f t="shared" si="11"/>
        <v>9000000000</v>
      </c>
      <c r="J85" s="84">
        <f t="shared" si="11"/>
        <v>9000000000</v>
      </c>
      <c r="K85" s="84">
        <f t="shared" si="11"/>
        <v>0</v>
      </c>
      <c r="L85" s="84">
        <f t="shared" si="11"/>
        <v>0</v>
      </c>
      <c r="M85" s="78">
        <f>F85+H85-J85+K85-L85</f>
        <v>13563997276</v>
      </c>
      <c r="N85" s="79"/>
    </row>
    <row r="86" spans="1:14" s="80" customFormat="1" ht="16.5" customHeight="1">
      <c r="A86" s="92"/>
      <c r="B86" s="155"/>
      <c r="C86" s="82"/>
      <c r="D86" s="82"/>
      <c r="E86" s="82"/>
      <c r="F86" s="84"/>
      <c r="G86" s="76"/>
      <c r="H86" s="84"/>
      <c r="I86" s="84"/>
      <c r="J86" s="84"/>
      <c r="K86" s="84"/>
      <c r="L86" s="84"/>
      <c r="M86" s="78"/>
      <c r="N86" s="79"/>
    </row>
    <row r="87" spans="1:14" s="80" customFormat="1" ht="16.5" customHeight="1">
      <c r="A87" s="92" t="s">
        <v>88</v>
      </c>
      <c r="B87" s="73" t="s">
        <v>33</v>
      </c>
      <c r="C87" s="82" t="s">
        <v>34</v>
      </c>
      <c r="D87" s="82">
        <v>91</v>
      </c>
      <c r="E87" s="82">
        <v>108</v>
      </c>
      <c r="F87" s="84">
        <v>3747734000</v>
      </c>
      <c r="G87" s="76">
        <v>2947000000</v>
      </c>
      <c r="H87" s="84">
        <v>300000000</v>
      </c>
      <c r="I87" s="91">
        <v>0</v>
      </c>
      <c r="J87" s="91">
        <v>0</v>
      </c>
      <c r="K87" s="91">
        <v>0</v>
      </c>
      <c r="L87" s="91">
        <v>0</v>
      </c>
      <c r="M87" s="78">
        <f>F87+H87-J87+K87-L87</f>
        <v>4047734000</v>
      </c>
      <c r="N87" s="79"/>
    </row>
    <row r="88" spans="1:14" s="80" customFormat="1" ht="16.5" customHeight="1">
      <c r="A88" s="92"/>
      <c r="B88" s="73"/>
      <c r="C88" s="74"/>
      <c r="D88" s="74"/>
      <c r="E88" s="74"/>
      <c r="F88" s="77"/>
      <c r="G88" s="76"/>
      <c r="H88" s="77"/>
      <c r="I88" s="77"/>
      <c r="J88" s="77"/>
      <c r="K88" s="77"/>
      <c r="L88" s="77"/>
      <c r="M88" s="78"/>
      <c r="N88" s="79"/>
    </row>
    <row r="89" spans="1:14" s="80" customFormat="1" ht="16.5" customHeight="1">
      <c r="A89" s="92" t="s">
        <v>89</v>
      </c>
      <c r="B89" s="73" t="s">
        <v>33</v>
      </c>
      <c r="C89" s="82" t="s">
        <v>34</v>
      </c>
      <c r="D89" s="82">
        <v>93</v>
      </c>
      <c r="E89" s="82">
        <v>107</v>
      </c>
      <c r="F89" s="84">
        <v>18516263276</v>
      </c>
      <c r="G89" s="76">
        <v>2671717000</v>
      </c>
      <c r="H89" s="91">
        <v>0</v>
      </c>
      <c r="I89" s="84">
        <v>9000000000</v>
      </c>
      <c r="J89" s="84">
        <v>9000000000</v>
      </c>
      <c r="K89" s="91">
        <v>0</v>
      </c>
      <c r="L89" s="91">
        <v>0</v>
      </c>
      <c r="M89" s="78">
        <f>F89+H89-J89+K89-L89</f>
        <v>9516263276</v>
      </c>
      <c r="N89" s="79"/>
    </row>
    <row r="90" spans="1:14" s="80" customFormat="1" ht="16.5" customHeight="1">
      <c r="A90" s="92"/>
      <c r="B90" s="73"/>
      <c r="C90" s="82"/>
      <c r="D90" s="82"/>
      <c r="E90" s="82"/>
      <c r="F90" s="84"/>
      <c r="G90" s="76"/>
      <c r="H90" s="84"/>
      <c r="I90" s="84"/>
      <c r="J90" s="84"/>
      <c r="K90" s="84"/>
      <c r="L90" s="84"/>
      <c r="M90" s="78"/>
      <c r="N90" s="79"/>
    </row>
    <row r="91" spans="1:14" s="80" customFormat="1" ht="16.5" customHeight="1">
      <c r="A91" s="92" t="s">
        <v>90</v>
      </c>
      <c r="B91" s="73" t="s">
        <v>33</v>
      </c>
      <c r="C91" s="82" t="s">
        <v>56</v>
      </c>
      <c r="D91" s="82">
        <v>98</v>
      </c>
      <c r="E91" s="82">
        <v>112</v>
      </c>
      <c r="F91" s="84">
        <v>403448724</v>
      </c>
      <c r="G91" s="76">
        <v>1202616276</v>
      </c>
      <c r="H91" s="91">
        <v>0</v>
      </c>
      <c r="I91" s="91">
        <v>0</v>
      </c>
      <c r="J91" s="91">
        <v>0</v>
      </c>
      <c r="K91" s="91">
        <v>0</v>
      </c>
      <c r="L91" s="91">
        <v>0</v>
      </c>
      <c r="M91" s="78">
        <f>F91+H91-J91+K91-L91</f>
        <v>403448724</v>
      </c>
      <c r="N91" s="79"/>
    </row>
    <row r="92" spans="1:14" s="80" customFormat="1" ht="16.5" customHeight="1">
      <c r="A92" s="120" t="s">
        <v>91</v>
      </c>
      <c r="B92" s="73"/>
      <c r="C92" s="82"/>
      <c r="D92" s="82"/>
      <c r="E92" s="82"/>
      <c r="F92" s="84"/>
      <c r="G92" s="76"/>
      <c r="H92" s="84"/>
      <c r="I92" s="84"/>
      <c r="J92" s="84"/>
      <c r="K92" s="84"/>
      <c r="L92" s="84"/>
      <c r="M92" s="78"/>
      <c r="N92" s="79"/>
    </row>
    <row r="93" spans="1:14" s="80" customFormat="1" ht="16.5" customHeight="1">
      <c r="A93" s="120"/>
      <c r="B93" s="73"/>
      <c r="C93" s="82"/>
      <c r="D93" s="82"/>
      <c r="E93" s="82"/>
      <c r="F93" s="84"/>
      <c r="G93" s="76"/>
      <c r="H93" s="84"/>
      <c r="I93" s="84"/>
      <c r="J93" s="84"/>
      <c r="K93" s="84"/>
      <c r="L93" s="84"/>
      <c r="M93" s="78"/>
      <c r="N93" s="79"/>
    </row>
    <row r="94" spans="1:14" s="80" customFormat="1" ht="16.5" customHeight="1">
      <c r="A94" s="92" t="s">
        <v>92</v>
      </c>
      <c r="B94" s="73" t="s">
        <v>33</v>
      </c>
      <c r="C94" s="82" t="s">
        <v>93</v>
      </c>
      <c r="D94" s="82">
        <v>98</v>
      </c>
      <c r="E94" s="82">
        <v>112</v>
      </c>
      <c r="F94" s="91">
        <v>0</v>
      </c>
      <c r="G94" s="76">
        <v>14267982000</v>
      </c>
      <c r="H94" s="91">
        <v>0</v>
      </c>
      <c r="I94" s="91">
        <v>0</v>
      </c>
      <c r="J94" s="91">
        <v>0</v>
      </c>
      <c r="K94" s="91">
        <v>0</v>
      </c>
      <c r="L94" s="91">
        <v>0</v>
      </c>
      <c r="M94" s="78">
        <f>F94+H94-J94+K94-L94</f>
        <v>0</v>
      </c>
      <c r="N94" s="79"/>
    </row>
    <row r="95" spans="1:14" s="80" customFormat="1" ht="16.5" customHeight="1">
      <c r="A95" s="120" t="s">
        <v>91</v>
      </c>
      <c r="B95" s="73"/>
      <c r="C95" s="82"/>
      <c r="D95" s="82"/>
      <c r="E95" s="82"/>
      <c r="F95" s="84"/>
      <c r="G95" s="76"/>
      <c r="H95" s="84"/>
      <c r="I95" s="84"/>
      <c r="J95" s="84"/>
      <c r="K95" s="84"/>
      <c r="L95" s="84"/>
      <c r="M95" s="78"/>
      <c r="N95" s="79"/>
    </row>
    <row r="96" spans="1:14" s="80" customFormat="1" ht="16.5" customHeight="1">
      <c r="A96" s="92"/>
      <c r="B96" s="73"/>
      <c r="C96" s="82"/>
      <c r="D96" s="82"/>
      <c r="E96" s="82"/>
      <c r="F96" s="84"/>
      <c r="G96" s="76"/>
      <c r="H96" s="84"/>
      <c r="I96" s="84"/>
      <c r="J96" s="84"/>
      <c r="K96" s="84"/>
      <c r="L96" s="84"/>
      <c r="M96" s="78"/>
      <c r="N96" s="79"/>
    </row>
    <row r="97" spans="1:14" s="80" customFormat="1" ht="16.5" customHeight="1">
      <c r="A97" s="92" t="s">
        <v>94</v>
      </c>
      <c r="B97" s="73" t="s">
        <v>33</v>
      </c>
      <c r="C97" s="82">
        <v>91</v>
      </c>
      <c r="D97" s="82">
        <v>92</v>
      </c>
      <c r="E97" s="82">
        <v>111</v>
      </c>
      <c r="F97" s="84">
        <v>5240000000</v>
      </c>
      <c r="G97" s="76">
        <v>480000000</v>
      </c>
      <c r="H97" s="91">
        <v>0</v>
      </c>
      <c r="I97" s="84">
        <v>4700000000</v>
      </c>
      <c r="J97" s="84">
        <v>3600000000</v>
      </c>
      <c r="K97" s="84"/>
      <c r="L97" s="84"/>
      <c r="M97" s="78">
        <f>F97+H97-J97+K97-L97</f>
        <v>1640000000</v>
      </c>
      <c r="N97" s="79"/>
    </row>
    <row r="98" spans="1:14" s="80" customFormat="1" ht="16.5" customHeight="1">
      <c r="A98" s="120" t="s">
        <v>91</v>
      </c>
      <c r="B98" s="73"/>
      <c r="C98" s="82"/>
      <c r="D98" s="82"/>
      <c r="E98" s="82"/>
      <c r="F98" s="84"/>
      <c r="G98" s="76"/>
      <c r="H98" s="84"/>
      <c r="I98" s="84"/>
      <c r="J98" s="84"/>
      <c r="K98" s="84"/>
      <c r="L98" s="84"/>
      <c r="M98" s="78"/>
      <c r="N98" s="79"/>
    </row>
    <row r="99" spans="1:14" s="80" customFormat="1" ht="16.5" customHeight="1">
      <c r="A99" s="142"/>
      <c r="B99" s="73"/>
      <c r="C99" s="74"/>
      <c r="D99" s="74"/>
      <c r="E99" s="74"/>
      <c r="F99" s="77"/>
      <c r="G99" s="76"/>
      <c r="H99" s="77"/>
      <c r="I99" s="77"/>
      <c r="J99" s="77"/>
      <c r="K99" s="77"/>
      <c r="L99" s="77"/>
      <c r="M99" s="78"/>
      <c r="N99" s="79"/>
    </row>
    <row r="100" spans="1:14" s="117" customFormat="1" ht="16.5" customHeight="1">
      <c r="A100" s="65" t="s">
        <v>95</v>
      </c>
      <c r="B100" s="112"/>
      <c r="C100" s="113"/>
      <c r="D100" s="113"/>
      <c r="E100" s="113" t="s">
        <v>50</v>
      </c>
      <c r="F100" s="68">
        <f aca="true" t="shared" si="12" ref="F100:L100">F102</f>
        <v>47931954968</v>
      </c>
      <c r="G100" s="69">
        <f t="shared" si="12"/>
        <v>0</v>
      </c>
      <c r="H100" s="68">
        <f t="shared" si="12"/>
        <v>0</v>
      </c>
      <c r="I100" s="68">
        <f t="shared" si="12"/>
        <v>3511645000</v>
      </c>
      <c r="J100" s="68">
        <f t="shared" si="12"/>
        <v>10581699610</v>
      </c>
      <c r="K100" s="68">
        <f t="shared" si="12"/>
        <v>0</v>
      </c>
      <c r="L100" s="68">
        <f t="shared" si="12"/>
        <v>0</v>
      </c>
      <c r="M100" s="68">
        <f>F100+H100-J100+K100-L100</f>
        <v>37350255358</v>
      </c>
      <c r="N100" s="116"/>
    </row>
    <row r="101" spans="1:14" s="117" customFormat="1" ht="16.5" customHeight="1">
      <c r="A101" s="141"/>
      <c r="B101" s="112"/>
      <c r="C101" s="113"/>
      <c r="D101" s="113"/>
      <c r="E101" s="113"/>
      <c r="F101" s="156"/>
      <c r="G101" s="157"/>
      <c r="H101" s="156"/>
      <c r="I101" s="156"/>
      <c r="J101" s="156"/>
      <c r="K101" s="156"/>
      <c r="L101" s="156"/>
      <c r="M101" s="158"/>
      <c r="N101" s="116"/>
    </row>
    <row r="102" spans="1:14" s="80" customFormat="1" ht="16.5" customHeight="1">
      <c r="A102" s="92" t="s">
        <v>96</v>
      </c>
      <c r="B102" s="73" t="s">
        <v>33</v>
      </c>
      <c r="C102" s="82" t="s">
        <v>97</v>
      </c>
      <c r="D102" s="74">
        <v>72</v>
      </c>
      <c r="E102" s="74">
        <v>110</v>
      </c>
      <c r="F102" s="77">
        <v>47931954968</v>
      </c>
      <c r="G102" s="100">
        <v>0</v>
      </c>
      <c r="H102" s="91">
        <v>0</v>
      </c>
      <c r="I102" s="77">
        <v>3511645000</v>
      </c>
      <c r="J102" s="77">
        <v>10581699610</v>
      </c>
      <c r="K102" s="91">
        <v>0</v>
      </c>
      <c r="L102" s="91">
        <v>0</v>
      </c>
      <c r="M102" s="78">
        <f>F102+H102-J102+K102-L102</f>
        <v>37350255358</v>
      </c>
      <c r="N102" s="79"/>
    </row>
    <row r="103" spans="1:14" s="80" customFormat="1" ht="16.5" customHeight="1">
      <c r="A103" s="92"/>
      <c r="B103" s="73"/>
      <c r="C103" s="82"/>
      <c r="D103" s="74"/>
      <c r="E103" s="74"/>
      <c r="F103" s="77"/>
      <c r="G103" s="159"/>
      <c r="H103" s="160"/>
      <c r="I103" s="77"/>
      <c r="J103" s="77"/>
      <c r="K103" s="160"/>
      <c r="L103" s="160"/>
      <c r="M103" s="78"/>
      <c r="N103" s="79"/>
    </row>
    <row r="104" spans="1:14" s="80" customFormat="1" ht="16.5" customHeight="1">
      <c r="A104" s="92"/>
      <c r="B104" s="73"/>
      <c r="C104" s="82"/>
      <c r="D104" s="74"/>
      <c r="E104" s="74"/>
      <c r="F104" s="77"/>
      <c r="G104" s="159"/>
      <c r="H104" s="160"/>
      <c r="I104" s="77"/>
      <c r="J104" s="77"/>
      <c r="K104" s="160"/>
      <c r="L104" s="160"/>
      <c r="M104" s="78"/>
      <c r="N104" s="79"/>
    </row>
    <row r="105" spans="1:14" s="80" customFormat="1" ht="16.5" customHeight="1">
      <c r="A105" s="92"/>
      <c r="B105" s="73"/>
      <c r="C105" s="82"/>
      <c r="D105" s="74"/>
      <c r="E105" s="74"/>
      <c r="F105" s="77"/>
      <c r="G105" s="159"/>
      <c r="H105" s="160"/>
      <c r="I105" s="77"/>
      <c r="J105" s="77"/>
      <c r="K105" s="160"/>
      <c r="L105" s="160"/>
      <c r="M105" s="78"/>
      <c r="N105" s="79"/>
    </row>
    <row r="106" spans="1:14" s="80" customFormat="1" ht="16.5" customHeight="1">
      <c r="A106" s="92"/>
      <c r="B106" s="73"/>
      <c r="C106" s="82"/>
      <c r="D106" s="74"/>
      <c r="E106" s="74"/>
      <c r="F106" s="77"/>
      <c r="G106" s="159"/>
      <c r="H106" s="160"/>
      <c r="I106" s="77"/>
      <c r="J106" s="77"/>
      <c r="K106" s="160"/>
      <c r="L106" s="160"/>
      <c r="M106" s="78"/>
      <c r="N106" s="79"/>
    </row>
    <row r="107" spans="1:14" s="80" customFormat="1" ht="16.5" customHeight="1">
      <c r="A107" s="92"/>
      <c r="B107" s="73"/>
      <c r="C107" s="74"/>
      <c r="D107" s="74"/>
      <c r="E107" s="74"/>
      <c r="F107" s="77"/>
      <c r="G107" s="76"/>
      <c r="H107" s="77"/>
      <c r="I107" s="77"/>
      <c r="J107" s="77"/>
      <c r="K107" s="77"/>
      <c r="L107" s="77"/>
      <c r="M107" s="77"/>
      <c r="N107" s="79"/>
    </row>
    <row r="108" spans="1:14" s="80" customFormat="1" ht="16.5" customHeight="1">
      <c r="A108" s="92"/>
      <c r="B108" s="73"/>
      <c r="C108" s="74"/>
      <c r="D108" s="74"/>
      <c r="E108" s="74"/>
      <c r="F108" s="77"/>
      <c r="G108" s="76"/>
      <c r="H108" s="77"/>
      <c r="I108" s="77"/>
      <c r="J108" s="77"/>
      <c r="K108" s="77"/>
      <c r="L108" s="77"/>
      <c r="M108" s="77"/>
      <c r="N108" s="79"/>
    </row>
    <row r="109" spans="1:14" s="162" customFormat="1" ht="16.5" customHeight="1">
      <c r="A109" s="161" t="s">
        <v>98</v>
      </c>
      <c r="B109" s="89"/>
      <c r="C109" s="67"/>
      <c r="D109" s="67"/>
      <c r="E109" s="67"/>
      <c r="F109" s="68">
        <f aca="true" t="shared" si="13" ref="F109:M109">F8+F13+F22+F33+F38+F50+F65+F71+F83+F100</f>
        <v>462160374418.4</v>
      </c>
      <c r="G109" s="69">
        <f t="shared" si="13"/>
        <v>150546931310</v>
      </c>
      <c r="H109" s="68">
        <f t="shared" si="13"/>
        <v>75747236622</v>
      </c>
      <c r="I109" s="68">
        <f t="shared" si="13"/>
        <v>47590761985</v>
      </c>
      <c r="J109" s="68">
        <f t="shared" si="13"/>
        <v>96192835407</v>
      </c>
      <c r="K109" s="68">
        <f t="shared" si="13"/>
        <v>0</v>
      </c>
      <c r="L109" s="68">
        <f t="shared" si="13"/>
        <v>659657210.4</v>
      </c>
      <c r="M109" s="68">
        <f t="shared" si="13"/>
        <v>441055118423</v>
      </c>
      <c r="N109" s="70"/>
    </row>
    <row r="110" spans="1:14" s="80" customFormat="1" ht="12" customHeight="1">
      <c r="A110" s="163"/>
      <c r="B110" s="164"/>
      <c r="C110" s="165"/>
      <c r="D110" s="166"/>
      <c r="E110" s="166"/>
      <c r="F110" s="167"/>
      <c r="G110" s="168"/>
      <c r="H110" s="169"/>
      <c r="I110" s="170"/>
      <c r="J110" s="170"/>
      <c r="K110" s="170"/>
      <c r="L110" s="170"/>
      <c r="M110" s="167"/>
      <c r="N110" s="119"/>
    </row>
    <row r="111" spans="1:14" s="94" customFormat="1" ht="12.75" customHeight="1">
      <c r="A111" s="181" t="s">
        <v>99</v>
      </c>
      <c r="B111" s="182"/>
      <c r="C111" s="182"/>
      <c r="D111" s="182"/>
      <c r="E111" s="182"/>
      <c r="F111" s="182"/>
      <c r="G111" s="182"/>
      <c r="H111" s="183" t="s">
        <v>100</v>
      </c>
      <c r="I111" s="184"/>
      <c r="J111" s="184"/>
      <c r="K111" s="184"/>
      <c r="L111" s="184"/>
      <c r="M111" s="184"/>
      <c r="N111" s="184"/>
    </row>
    <row r="112" spans="1:14" s="94" customFormat="1" ht="12.75" customHeight="1">
      <c r="A112" s="185" t="s">
        <v>101</v>
      </c>
      <c r="B112" s="186"/>
      <c r="C112" s="186"/>
      <c r="D112" s="186"/>
      <c r="E112" s="186"/>
      <c r="F112" s="186"/>
      <c r="G112" s="186"/>
      <c r="H112" s="171"/>
      <c r="I112" s="172"/>
      <c r="J112" s="172"/>
      <c r="K112" s="172"/>
      <c r="L112" s="172"/>
      <c r="M112" s="172"/>
      <c r="N112" s="172"/>
    </row>
    <row r="113" spans="1:14" s="94" customFormat="1" ht="12.75" customHeight="1">
      <c r="A113" s="181" t="s">
        <v>102</v>
      </c>
      <c r="B113" s="182"/>
      <c r="C113" s="182"/>
      <c r="D113" s="182"/>
      <c r="E113" s="182"/>
      <c r="F113" s="182"/>
      <c r="G113" s="182"/>
      <c r="H113" s="187" t="s">
        <v>103</v>
      </c>
      <c r="I113" s="182"/>
      <c r="J113" s="182"/>
      <c r="K113" s="182"/>
      <c r="L113" s="182"/>
      <c r="M113" s="182"/>
      <c r="N113" s="182"/>
    </row>
    <row r="114" spans="1:14" s="94" customFormat="1" ht="12.75" customHeight="1">
      <c r="A114" s="181" t="s">
        <v>104</v>
      </c>
      <c r="B114" s="188"/>
      <c r="C114" s="188"/>
      <c r="D114" s="188"/>
      <c r="E114" s="188"/>
      <c r="F114" s="188"/>
      <c r="G114" s="188"/>
      <c r="H114" s="188" t="s">
        <v>105</v>
      </c>
      <c r="I114" s="182"/>
      <c r="J114" s="182"/>
      <c r="K114" s="182"/>
      <c r="L114" s="182"/>
      <c r="M114" s="182"/>
      <c r="N114" s="182"/>
    </row>
    <row r="115" spans="1:14" s="94" customFormat="1" ht="12.75" customHeight="1">
      <c r="A115" s="185" t="s">
        <v>106</v>
      </c>
      <c r="B115" s="189"/>
      <c r="C115" s="189"/>
      <c r="D115" s="189"/>
      <c r="E115" s="189"/>
      <c r="F115" s="189"/>
      <c r="G115" s="189"/>
      <c r="H115" s="190"/>
      <c r="I115" s="189"/>
      <c r="J115" s="189"/>
      <c r="K115" s="189"/>
      <c r="L115" s="189"/>
      <c r="M115" s="189"/>
      <c r="N115" s="189"/>
    </row>
    <row r="116" spans="1:14" s="94" customFormat="1" ht="12.75" customHeight="1">
      <c r="A116" s="181" t="s">
        <v>107</v>
      </c>
      <c r="B116" s="182"/>
      <c r="C116" s="182"/>
      <c r="D116" s="182"/>
      <c r="E116" s="182"/>
      <c r="F116" s="182"/>
      <c r="G116" s="182"/>
      <c r="H116" s="187" t="s">
        <v>108</v>
      </c>
      <c r="I116" s="182"/>
      <c r="J116" s="182"/>
      <c r="K116" s="182"/>
      <c r="L116" s="182"/>
      <c r="M116" s="182"/>
      <c r="N116" s="182"/>
    </row>
    <row r="117" spans="1:14" s="94" customFormat="1" ht="12.75" customHeight="1">
      <c r="A117" s="185" t="s">
        <v>109</v>
      </c>
      <c r="B117" s="186"/>
      <c r="C117" s="186"/>
      <c r="D117" s="186"/>
      <c r="E117" s="186"/>
      <c r="F117" s="186"/>
      <c r="G117" s="186"/>
      <c r="H117" s="173"/>
      <c r="I117" s="174"/>
      <c r="J117" s="174"/>
      <c r="K117" s="174"/>
      <c r="L117" s="174"/>
      <c r="M117" s="174"/>
      <c r="N117" s="174"/>
    </row>
    <row r="118" spans="1:14" s="94" customFormat="1" ht="12.75" customHeight="1">
      <c r="A118" s="181" t="s">
        <v>110</v>
      </c>
      <c r="B118" s="182"/>
      <c r="C118" s="182"/>
      <c r="D118" s="182"/>
      <c r="E118" s="182"/>
      <c r="F118" s="182"/>
      <c r="G118" s="182"/>
      <c r="H118" s="186" t="s">
        <v>111</v>
      </c>
      <c r="I118" s="192"/>
      <c r="J118" s="192"/>
      <c r="K118" s="192"/>
      <c r="L118" s="192"/>
      <c r="M118" s="192"/>
      <c r="N118" s="192"/>
    </row>
    <row r="119" spans="1:14" s="94" customFormat="1" ht="12.75" customHeight="1">
      <c r="A119" s="181" t="s">
        <v>112</v>
      </c>
      <c r="B119" s="188"/>
      <c r="C119" s="188"/>
      <c r="D119" s="188"/>
      <c r="E119" s="188"/>
      <c r="F119" s="188"/>
      <c r="G119" s="188"/>
      <c r="H119" s="181" t="s">
        <v>113</v>
      </c>
      <c r="I119" s="182"/>
      <c r="J119" s="182"/>
      <c r="K119" s="182"/>
      <c r="L119" s="182"/>
      <c r="M119" s="182"/>
      <c r="N119" s="182"/>
    </row>
    <row r="120" spans="1:14" s="175" customFormat="1" ht="13.5" customHeight="1">
      <c r="A120" s="181" t="s">
        <v>114</v>
      </c>
      <c r="B120" s="188"/>
      <c r="C120" s="188"/>
      <c r="D120" s="188"/>
      <c r="E120" s="188"/>
      <c r="F120" s="188"/>
      <c r="G120" s="188"/>
      <c r="H120" s="181" t="s">
        <v>115</v>
      </c>
      <c r="I120" s="191"/>
      <c r="J120" s="191"/>
      <c r="K120" s="191"/>
      <c r="L120" s="191"/>
      <c r="M120" s="191"/>
      <c r="N120" s="191"/>
    </row>
    <row r="121" spans="1:13" s="80" customFormat="1" ht="14.25">
      <c r="A121" s="185" t="s">
        <v>116</v>
      </c>
      <c r="B121" s="190"/>
      <c r="C121" s="190"/>
      <c r="D121" s="190"/>
      <c r="E121" s="190"/>
      <c r="F121" s="190"/>
      <c r="G121" s="190"/>
      <c r="H121" s="176"/>
      <c r="I121" s="176"/>
      <c r="J121" s="176"/>
      <c r="K121" s="176"/>
      <c r="L121" s="176"/>
      <c r="M121" s="176"/>
    </row>
    <row r="122" spans="1:13" s="80" customFormat="1" ht="14.25">
      <c r="A122" s="64"/>
      <c r="B122" s="177"/>
      <c r="C122" s="178"/>
      <c r="D122" s="179"/>
      <c r="E122" s="179"/>
      <c r="F122" s="176"/>
      <c r="G122" s="176"/>
      <c r="H122" s="176"/>
      <c r="I122" s="176"/>
      <c r="J122" s="176"/>
      <c r="K122" s="176"/>
      <c r="L122" s="176"/>
      <c r="M122" s="176"/>
    </row>
    <row r="123" spans="1:13" s="80" customFormat="1" ht="14.25">
      <c r="A123" s="64"/>
      <c r="B123" s="177"/>
      <c r="C123" s="178"/>
      <c r="D123" s="179"/>
      <c r="E123" s="179"/>
      <c r="F123" s="176"/>
      <c r="G123" s="176"/>
      <c r="H123" s="176"/>
      <c r="I123" s="176"/>
      <c r="J123" s="176"/>
      <c r="K123" s="176"/>
      <c r="L123" s="176"/>
      <c r="M123" s="176"/>
    </row>
    <row r="124" spans="1:13" s="80" customFormat="1" ht="14.25">
      <c r="A124" s="64"/>
      <c r="B124" s="177"/>
      <c r="C124" s="178"/>
      <c r="D124" s="179"/>
      <c r="E124" s="179"/>
      <c r="F124" s="176"/>
      <c r="G124" s="176"/>
      <c r="H124" s="176"/>
      <c r="I124" s="176"/>
      <c r="J124" s="176"/>
      <c r="K124" s="176"/>
      <c r="L124" s="176"/>
      <c r="M124" s="176"/>
    </row>
    <row r="125" spans="1:13" s="80" customFormat="1" ht="14.25">
      <c r="A125" s="64"/>
      <c r="B125" s="177"/>
      <c r="C125" s="178"/>
      <c r="D125" s="179"/>
      <c r="E125" s="179"/>
      <c r="F125" s="176"/>
      <c r="G125" s="176"/>
      <c r="H125" s="176"/>
      <c r="I125" s="176"/>
      <c r="J125" s="176"/>
      <c r="K125" s="176"/>
      <c r="L125" s="176"/>
      <c r="M125" s="176"/>
    </row>
    <row r="126" spans="1:13" s="80" customFormat="1" ht="14.25">
      <c r="A126" s="64"/>
      <c r="B126" s="177"/>
      <c r="C126" s="178"/>
      <c r="D126" s="179"/>
      <c r="E126" s="179"/>
      <c r="F126" s="176"/>
      <c r="G126" s="176"/>
      <c r="H126" s="176"/>
      <c r="I126" s="176"/>
      <c r="J126" s="176"/>
      <c r="K126" s="176"/>
      <c r="L126" s="176"/>
      <c r="M126" s="176"/>
    </row>
    <row r="127" spans="1:13" s="80" customFormat="1" ht="14.25">
      <c r="A127" s="64"/>
      <c r="B127" s="177"/>
      <c r="C127" s="178"/>
      <c r="D127" s="179"/>
      <c r="E127" s="179"/>
      <c r="F127" s="176"/>
      <c r="G127" s="176"/>
      <c r="H127" s="176"/>
      <c r="I127" s="176"/>
      <c r="J127" s="176"/>
      <c r="K127" s="176"/>
      <c r="L127" s="176"/>
      <c r="M127" s="176"/>
    </row>
    <row r="128" spans="1:13" s="80" customFormat="1" ht="14.25">
      <c r="A128" s="64"/>
      <c r="B128" s="177"/>
      <c r="C128" s="178"/>
      <c r="D128" s="179"/>
      <c r="E128" s="179"/>
      <c r="F128" s="176"/>
      <c r="G128" s="176"/>
      <c r="H128" s="176"/>
      <c r="I128" s="176"/>
      <c r="J128" s="176"/>
      <c r="K128" s="176"/>
      <c r="L128" s="176"/>
      <c r="M128" s="176"/>
    </row>
    <row r="129" spans="1:13" s="80" customFormat="1" ht="14.25">
      <c r="A129" s="64"/>
      <c r="B129" s="177"/>
      <c r="C129" s="178"/>
      <c r="D129" s="179"/>
      <c r="E129" s="179"/>
      <c r="F129" s="176"/>
      <c r="G129" s="176"/>
      <c r="H129" s="176"/>
      <c r="I129" s="176"/>
      <c r="J129" s="176"/>
      <c r="K129" s="176"/>
      <c r="L129" s="176"/>
      <c r="M129" s="176"/>
    </row>
    <row r="130" spans="1:13" s="80" customFormat="1" ht="14.25">
      <c r="A130" s="64"/>
      <c r="B130" s="177"/>
      <c r="C130" s="178"/>
      <c r="D130" s="179"/>
      <c r="E130" s="179"/>
      <c r="F130" s="176"/>
      <c r="G130" s="176"/>
      <c r="H130" s="176"/>
      <c r="I130" s="176"/>
      <c r="J130" s="176"/>
      <c r="K130" s="176"/>
      <c r="L130" s="176"/>
      <c r="M130" s="176"/>
    </row>
    <row r="131" spans="1:13" s="80" customFormat="1" ht="14.25">
      <c r="A131" s="64"/>
      <c r="B131" s="177"/>
      <c r="C131" s="178"/>
      <c r="D131" s="179"/>
      <c r="E131" s="179"/>
      <c r="F131" s="176"/>
      <c r="G131" s="176"/>
      <c r="H131" s="176"/>
      <c r="I131" s="176"/>
      <c r="J131" s="176"/>
      <c r="K131" s="176"/>
      <c r="L131" s="176"/>
      <c r="M131" s="176"/>
    </row>
  </sheetData>
  <mergeCells count="21">
    <mergeCell ref="A120:G120"/>
    <mergeCell ref="H120:N120"/>
    <mergeCell ref="A121:G121"/>
    <mergeCell ref="A117:G117"/>
    <mergeCell ref="A118:G118"/>
    <mergeCell ref="H118:N118"/>
    <mergeCell ref="A119:G119"/>
    <mergeCell ref="H119:N119"/>
    <mergeCell ref="A115:G115"/>
    <mergeCell ref="H115:N115"/>
    <mergeCell ref="A116:G116"/>
    <mergeCell ref="H116:N116"/>
    <mergeCell ref="A112:G112"/>
    <mergeCell ref="A113:G113"/>
    <mergeCell ref="H113:N113"/>
    <mergeCell ref="A114:G114"/>
    <mergeCell ref="H114:N114"/>
    <mergeCell ref="N22:N23"/>
    <mergeCell ref="N35:N36"/>
    <mergeCell ref="A111:G111"/>
    <mergeCell ref="H111:N111"/>
  </mergeCells>
  <printOptions/>
  <pageMargins left="0.5905511811023623" right="0.5905511811023623" top="0.984251968503937" bottom="0.984251968503937"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321000000A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乙-3-08</dc:title>
  <dc:subject>乙-3-08</dc:subject>
  <dc:creator>行政院主計處</dc:creator>
  <cp:keywords/>
  <dc:description> </dc:description>
  <cp:lastModifiedBy>Administrator</cp:lastModifiedBy>
  <cp:lastPrinted>2004-07-13T11:00:28Z</cp:lastPrinted>
  <dcterms:created xsi:type="dcterms:W3CDTF">2004-07-13T10:38:26Z</dcterms:created>
  <dcterms:modified xsi:type="dcterms:W3CDTF">2008-11-14T05:44:55Z</dcterms:modified>
  <cp:category>I14</cp:category>
  <cp:version/>
  <cp:contentType/>
  <cp:contentStatus/>
</cp:coreProperties>
</file>