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15" windowHeight="8880" activeTab="0"/>
  </bookViews>
  <sheets>
    <sheet name="2nd期機關別預算表" sheetId="1" r:id="rId1"/>
  </sheets>
  <externalReferences>
    <externalReference r:id="rId4"/>
  </externalReferences>
  <definedNames>
    <definedName name="_xlnm.Print_Area" localSheetId="0">'2nd期機關別預算表'!$A$1:$G$377</definedName>
    <definedName name="_xlnm.Print_Titles" localSheetId="0">'2nd期機關別預算表'!$1:$7</definedName>
  </definedNames>
  <calcPr fullCalcOnLoad="1"/>
</workbook>
</file>

<file path=xl/sharedStrings.xml><?xml version="1.0" encoding="utf-8"?>
<sst xmlns="http://schemas.openxmlformats.org/spreadsheetml/2006/main" count="421" uniqueCount="395">
  <si>
    <t>1.辦理重建區公共工程品質評鑑400千元。</t>
  </si>
  <si>
    <t>2.辦理輔導重建區建立公共工程品質管理制度2,000千元。</t>
  </si>
  <si>
    <t>3.辦理重建區工程人員品質管理訓練2,000千元。</t>
  </si>
  <si>
    <t>4.辦理重建區工程監工人員訓練600千元。</t>
  </si>
  <si>
    <t>委託台中市、台中縣、南投縣各10,000千元，苗栗縣、彰化縣各 5,000千元，辦理必須繼續</t>
  </si>
  <si>
    <t>中央</t>
  </si>
  <si>
    <t>政府</t>
  </si>
  <si>
    <t>九二一震災災後重</t>
  </si>
  <si>
    <t>建第二期特別預算</t>
  </si>
  <si>
    <t>歲出機關</t>
  </si>
  <si>
    <t>別預算表</t>
  </si>
  <si>
    <t>中華民國</t>
  </si>
  <si>
    <t>九十年度</t>
  </si>
  <si>
    <t>單位：新台幣千元</t>
  </si>
  <si>
    <t>科目</t>
  </si>
  <si>
    <t>預算數</t>
  </si>
  <si>
    <t>說明</t>
  </si>
  <si>
    <t>款</t>
  </si>
  <si>
    <t>項</t>
  </si>
  <si>
    <t>目</t>
  </si>
  <si>
    <t>節</t>
  </si>
  <si>
    <t>名稱</t>
  </si>
  <si>
    <t>合      計</t>
  </si>
  <si>
    <t>0003000000</t>
  </si>
  <si>
    <t>行政院主管</t>
  </si>
  <si>
    <t>0003010000</t>
  </si>
  <si>
    <t>行政院（九二一震災災後重建推動委員會）</t>
  </si>
  <si>
    <t>7303010000</t>
  </si>
  <si>
    <t>7303011000</t>
  </si>
  <si>
    <t>依據九二一震災重建暫行條例第七十條規定設置社區重建更新基金，辦理災區縣巿重建融資</t>
  </si>
  <si>
    <t>及投資所需經費5,740,050千元，分述如下：</t>
  </si>
  <si>
    <t>(一)補助災區社區開發，更新規劃設計費。</t>
  </si>
  <si>
    <t>(二)撥貸辦理災區社區開發，更新地區內土地徵收及地上物拆遷補償。</t>
  </si>
  <si>
    <t>(三)撥貸辦理災區社區開發，更新地區開發興建。</t>
  </si>
  <si>
    <t>(四)投資社區開發，更新有關重要事業和計畫。</t>
  </si>
  <si>
    <t>(五)補助災區個別建築物重建規劃設計費。</t>
  </si>
  <si>
    <t>(六)重建委員會所需之經費。</t>
  </si>
  <si>
    <t>(七)生活重建相關事項。</t>
  </si>
  <si>
    <t>(八)文化資產之修復。</t>
  </si>
  <si>
    <t>(九)低收入戶創業融資貸款之利息補貼。</t>
  </si>
  <si>
    <t>(十)受讓公寓大廈區分所有權人產權貸款之利息補貼。</t>
  </si>
  <si>
    <t>(十一)依第五十三條第五項規定辦理之利息補貼。</t>
  </si>
  <si>
    <t>(十二)因震災損毀有爭議之建築物，經第十七條之一第二項所為之鑑定，或提起民、刑事訴</t>
  </si>
  <si>
    <t>　　　訟之鑑定費用補助。</t>
  </si>
  <si>
    <t>(十三)管理及總務支出。</t>
  </si>
  <si>
    <t>(十四)其他有關支出。</t>
  </si>
  <si>
    <t>0003200000</t>
  </si>
  <si>
    <t>新聞局</t>
  </si>
  <si>
    <t>5303200000</t>
  </si>
  <si>
    <t>文化支出</t>
  </si>
  <si>
    <t>5303201000</t>
  </si>
  <si>
    <t>九二一地震民間文獻資料庫建置及重建宣導</t>
  </si>
  <si>
    <t>一、九二一地震民間文獻資料庫建置：蒐集 921地震民間相關出版品、研究報告、媒體報導</t>
  </si>
  <si>
    <t>　　等文獻資料，計需3,000千元。</t>
  </si>
  <si>
    <t>二、製播重建電視節目：製播重建成果電視節目二十六集，每週播出一集，每集二十四分鐘，</t>
  </si>
  <si>
    <t>　　計需6,730千元。</t>
  </si>
  <si>
    <t>5303202000</t>
  </si>
  <si>
    <t>九二一地震數位影音資料庫建置</t>
  </si>
  <si>
    <t>一、九二一地震數位影音資料庫建置：蒐集九二一地震政府與民間攝製之聲音、影像、照片</t>
  </si>
  <si>
    <t>　　資料並予數位化建檔，計需8,590千元。</t>
  </si>
  <si>
    <t>二、購置片庫儲放九二一地震台影影像史料片：購置片庫以利九二一震災台影影像史料之保</t>
  </si>
  <si>
    <t>　　存與修復，計需15,000千元。</t>
  </si>
  <si>
    <t>0003300000</t>
  </si>
  <si>
    <t>人事行政局及所屬</t>
  </si>
  <si>
    <t>3303300000</t>
  </si>
  <si>
    <t>行政支出</t>
  </si>
  <si>
    <t>3303301000</t>
  </si>
  <si>
    <t>研習中心受損建築物整建</t>
  </si>
  <si>
    <t>拆除地方研習中心漏報之嚴重受損建物，包括學員餐廳、廚房等經由專家學者建議拆除之建</t>
  </si>
  <si>
    <t>物，並整建邊坡圍牆排水系統等工程，及拆除後之環境綠美化工程，計需4,340千元。</t>
  </si>
  <si>
    <t>0003800000</t>
  </si>
  <si>
    <t>研究發展考核委員會及所屬</t>
  </si>
  <si>
    <t>3303800000</t>
  </si>
  <si>
    <t>3303801000</t>
  </si>
  <si>
    <t>九二一地震第一階段重建及安置時期之政府文書檔案資料</t>
  </si>
  <si>
    <t>訪查蒐集、編目建檔、整理掃描各部會於第一階段重建及安置時期參與九二一震災救災、安</t>
  </si>
  <si>
    <t>庫建置</t>
  </si>
  <si>
    <t>置及復原等工作之政府文書資料，建置檔案資訊化系統，計需5,974千元。</t>
  </si>
  <si>
    <t>0003950000</t>
  </si>
  <si>
    <t>公共工程委員會</t>
  </si>
  <si>
    <t>7303950000</t>
  </si>
  <si>
    <t>社區發展支出</t>
  </si>
  <si>
    <t>7303951000</t>
  </si>
  <si>
    <t>危險建築物拆除</t>
  </si>
  <si>
    <t>協助九二一震災震損集合住宅及危險建築物之拆除，恢復重建區原有風貌，估計拆除危險建</t>
  </si>
  <si>
    <t>築物計10棟，每棟2,500千元，拆除經費計需25,000千元。</t>
  </si>
  <si>
    <t>7303952000</t>
  </si>
  <si>
    <t>提升九二一重建區工程施工品質</t>
  </si>
  <si>
    <t>7303953000</t>
  </si>
  <si>
    <t>九二一震災組合屋用地租金</t>
  </si>
  <si>
    <t>1.辦理組合屋用地租金補助，所需經費60,000千元。</t>
  </si>
  <si>
    <t>2.九二一震災業已興建組合屋之基地計有一一七處，總計安置災民約 5,000戶，此項用地之</t>
  </si>
  <si>
    <t>　補助標準係依「九十年度組合屋用地租金申請補助作業須知」之規定，以土地公告現值百</t>
  </si>
  <si>
    <t>　分之十計算，每戶約需補助12千元，總計共需60,000千元。</t>
  </si>
  <si>
    <t>0003970000</t>
  </si>
  <si>
    <t>原住民委員會及所屬</t>
  </si>
  <si>
    <t>7303970000</t>
  </si>
  <si>
    <t xml:space="preserve"> </t>
  </si>
  <si>
    <t>7303971000</t>
  </si>
  <si>
    <t>原住民住宅重建及聚落重建擴地與環境復建</t>
  </si>
  <si>
    <t>辦理原住民遷住聚落未受災之遷住戶利息補貼，計20,196千元。</t>
  </si>
  <si>
    <t>(1,500千元＊7.2%=108千元＊187戶=20,196千元)</t>
  </si>
  <si>
    <t>0071150000</t>
  </si>
  <si>
    <t>台灣省政府及所屬</t>
  </si>
  <si>
    <t>3371150000</t>
  </si>
  <si>
    <t>3371151000</t>
  </si>
  <si>
    <t>受損建築物整修及九二一震災重建成果陳列</t>
  </si>
  <si>
    <t>一、台灣省政府省府路1之1號辦公房舍整修，計需1,900千元：</t>
  </si>
  <si>
    <t>　　對因九二一震災受損危險之建物予以整建，美綠化四周環境，並可借予行政院九二一震</t>
  </si>
  <si>
    <t>　　災災後重建推動委員會作辦公室使用，以補其辦公房舍之不足。</t>
  </si>
  <si>
    <t>二、台灣省政府協助推動九二一震災重建區心靈再造活動，計需10,000千元：</t>
  </si>
  <si>
    <t>　　本計畫對協助推動辦理各項重建區心靈再造活動，紓解重建區居民情緒，培養積極進取</t>
  </si>
  <si>
    <t>　　的人生觀，提升重建區生命力，甚具效益。</t>
  </si>
  <si>
    <t>三、九二一地震陳列室營運及相關活動管理，計需2,000千元：</t>
  </si>
  <si>
    <t>　　1.促進陳列室的正常營運，有效的達到重建成果。</t>
  </si>
  <si>
    <t>　　2.藉由研習活動以分享重建成果，分享工作經驗，宣導地震專業知識，增進工作同仁對</t>
  </si>
  <si>
    <t>　　　環境生態的了解。</t>
  </si>
  <si>
    <t>0008000000</t>
  </si>
  <si>
    <t>內政部主管</t>
  </si>
  <si>
    <t>0008010000</t>
  </si>
  <si>
    <t>內政部</t>
  </si>
  <si>
    <t>3808010000</t>
  </si>
  <si>
    <t>民政支出</t>
  </si>
  <si>
    <t>3808011000</t>
  </si>
  <si>
    <t>宗教及史蹟業務</t>
  </si>
  <si>
    <t>協助九二一及一０二二地震受損寺廟教堂儘速復建，由中央銀行提撥郵政儲金轉存款供行庫</t>
  </si>
  <si>
    <t>辦理專案貸款，期以較優惠利率提供受災寺廟教堂重建及修復所需之資金，計需15,000千元。</t>
  </si>
  <si>
    <t>3808012000</t>
  </si>
  <si>
    <t>土地測量及規劃設計</t>
  </si>
  <si>
    <t>一、九二一災區地籍圖重測：</t>
  </si>
  <si>
    <t>　　本科目編列 201,452千元，計畫辦理苗栗、台中、彰化、南投、雲林、嘉義等災區面積</t>
  </si>
  <si>
    <t>　　5,800公頃，筆數77,500筆地籍圖重測工作，內含人事費89,310千元，業務費112,142千</t>
  </si>
  <si>
    <t>　　元。</t>
  </si>
  <si>
    <t>二、九二一災區圖解地籍圖數值化：</t>
  </si>
  <si>
    <t>　　九十年度第二期計畫辦理苗栗縣、台中縣、彰化縣、南投縣、雲林縣、嘉義縣13個地政</t>
  </si>
  <si>
    <t>　　事務所 330,000筆圖解地籍圖委外數化建檔作業，所需經費1,658千元，含人事費100千</t>
  </si>
  <si>
    <t>　　元，業務費1,558千元。</t>
  </si>
  <si>
    <t>6808010000</t>
  </si>
  <si>
    <t>福利服務支出</t>
  </si>
  <si>
    <t>6808013000</t>
  </si>
  <si>
    <t>南投啟智教養院遷建計畫</t>
  </si>
  <si>
    <t>九二一震災災區內政部南投啟智教養院遷建計畫，計需244,370千元：</t>
  </si>
  <si>
    <t>一、業務費3,000千元，為各項設備搬遷費用。</t>
  </si>
  <si>
    <t>二、設備及投資241,370千元：</t>
  </si>
  <si>
    <t>　　1.院舍易地遷院整地、建築、工程管理及設計監造等相關費用216,370千元。</t>
  </si>
  <si>
    <t>　　2.院舍裝璜工程、廣播音響、廚房設備、復建器材及監視系統設等相關費用25,000千元。</t>
  </si>
  <si>
    <t>0008110000</t>
  </si>
  <si>
    <t>營建署及所屬</t>
  </si>
  <si>
    <t>3808110000</t>
  </si>
  <si>
    <t>3808111000</t>
  </si>
  <si>
    <t>加強重建區建築物耐震能力評估工作</t>
  </si>
  <si>
    <t>維持救災機能及供避難等公有建築物耐震能力評估工作，包括警察局、分局、消防局、衛生</t>
  </si>
  <si>
    <t>所及縣市鄉鎮市區公所等建築物；台中縣、市及南投縣預計各為25件，苗栗縣13件、彰化縣</t>
  </si>
  <si>
    <t>12件，每件以400千元計，共計 40,000千元。</t>
  </si>
  <si>
    <t>7308110000</t>
  </si>
  <si>
    <t>7308112000</t>
  </si>
  <si>
    <t>住宅及社區重建</t>
  </si>
  <si>
    <t>一、建築廢棄物再利用處理計畫：規劃設置土資場及妥善回收再利用20,000千元。</t>
  </si>
  <si>
    <t>二、振興建築投資業減輕購屋者負擔，補助中央國民住宅基金辦理：</t>
  </si>
  <si>
    <t>　　1.國宅按七折配售三成差額損失50,000千元。</t>
  </si>
  <si>
    <t>　　2.辦理九二一震災國宅調降四碼利息損失36,000千元。</t>
  </si>
  <si>
    <t>0008510000</t>
  </si>
  <si>
    <t>消防署及所屬</t>
  </si>
  <si>
    <t>3808510000</t>
  </si>
  <si>
    <t>3808511000</t>
  </si>
  <si>
    <t>推動災害應變業務</t>
  </si>
  <si>
    <t>建置國際海事衛星通訊設備：購置M-4型、Mini-M型及手提發電機等所需經費34,040千元。</t>
  </si>
  <si>
    <t>0017000000</t>
  </si>
  <si>
    <t>財政部主管</t>
  </si>
  <si>
    <t>0017010000</t>
  </si>
  <si>
    <t>財政部</t>
  </si>
  <si>
    <t>7317010000</t>
  </si>
  <si>
    <t>7317011000</t>
  </si>
  <si>
    <t>信用保證計畫</t>
  </si>
  <si>
    <t>九二一震災災民重建家園貸款信用保證係由財團法人 921震災重建基金會捐贈專款，該基金</t>
  </si>
  <si>
    <t>會目前僅捐贈10億元，信用保證總額度以不超過專款之10倍 100億元為限，為配合今後集合</t>
  </si>
  <si>
    <t>式住宅重建之需要，再對財團法人中小企業信保基金提供8億元，作為信用保證之專款。</t>
  </si>
  <si>
    <t>0017100000</t>
  </si>
  <si>
    <t>國庫署</t>
  </si>
  <si>
    <t>4017100000</t>
  </si>
  <si>
    <t>財務支出</t>
  </si>
  <si>
    <t>4017101000</t>
  </si>
  <si>
    <t>國債經理</t>
  </si>
  <si>
    <t>發行經理費4,359千元。</t>
  </si>
  <si>
    <t>4017102000</t>
  </si>
  <si>
    <t>國債管理</t>
  </si>
  <si>
    <t>一般事務費582千元。</t>
  </si>
  <si>
    <t>0017400000</t>
  </si>
  <si>
    <t>國有財產局及所屬</t>
  </si>
  <si>
    <t>4017400000</t>
  </si>
  <si>
    <t>4017401000</t>
  </si>
  <si>
    <t>公共建設－災後辦公廳舍復建</t>
  </si>
  <si>
    <t>辦理國有財產局台灣中區辦事處南投分處辦公廳舍震災拆除重建工程經費30,430千元。</t>
  </si>
  <si>
    <t>0020000000</t>
  </si>
  <si>
    <t>教育部主管</t>
  </si>
  <si>
    <t>0020010000</t>
  </si>
  <si>
    <t>教育部</t>
  </si>
  <si>
    <t>5120010000</t>
  </si>
  <si>
    <t>教育支出</t>
  </si>
  <si>
    <t>5120011000</t>
  </si>
  <si>
    <t>公共建設－災後校園建物安全補強與復建及充實教學設備</t>
  </si>
  <si>
    <t>一、大學院校校園建物復建及充實設備32,287千元。</t>
  </si>
  <si>
    <t>二、師範校院建物復建158,180千元。</t>
  </si>
  <si>
    <t>三、國中小校園建物安全補強與復建2,396,915千元。</t>
  </si>
  <si>
    <t>四、高中、職校校園建物安全補強與復建及充實教學設備1,058,116千元。</t>
  </si>
  <si>
    <t>5320010000</t>
  </si>
  <si>
    <t>文化支出</t>
  </si>
  <si>
    <t>5320012000</t>
  </si>
  <si>
    <t>公共建設－災後社教機構之復建及籌建</t>
  </si>
  <si>
    <t>一、鳳凰谷鳥園災後復建工程81,250千元。</t>
  </si>
  <si>
    <t>二、九二一地震教育園區籌設計畫343,025千元。</t>
  </si>
  <si>
    <t>0026000000</t>
  </si>
  <si>
    <t>經濟部主管</t>
  </si>
  <si>
    <t>0026010000</t>
  </si>
  <si>
    <t>經濟部</t>
  </si>
  <si>
    <t>6126010000</t>
  </si>
  <si>
    <t>其他經濟服務支出</t>
  </si>
  <si>
    <t>6126011000</t>
  </si>
  <si>
    <t>商業重建</t>
  </si>
  <si>
    <t>一、辦理連鎖加盟之引進1,500千元。</t>
  </si>
  <si>
    <t>二、經營技術之提升3,500千元。</t>
  </si>
  <si>
    <t>三、商圈活化之輔導54,000千元。</t>
  </si>
  <si>
    <t>四、傳統市場經營管理輔導49,000千元。</t>
  </si>
  <si>
    <t>0026550000</t>
  </si>
  <si>
    <t>水資源局及所屬</t>
  </si>
  <si>
    <t>5826550000</t>
  </si>
  <si>
    <t>農業支出</t>
  </si>
  <si>
    <t>5826551000</t>
  </si>
  <si>
    <t>水利設施重建</t>
  </si>
  <si>
    <t>震災引發土石流影響河川功能及自然景觀生態環境，辦理河川生態復育自然工法整體規劃及</t>
  </si>
  <si>
    <t>護岸復建工程，計需309,500千元。</t>
  </si>
  <si>
    <t>0029000000</t>
  </si>
  <si>
    <t>交通部主管</t>
  </si>
  <si>
    <t>0029210000</t>
  </si>
  <si>
    <t>中央氣象局</t>
  </si>
  <si>
    <t>6129210000</t>
  </si>
  <si>
    <t>其他經濟服務支出</t>
  </si>
  <si>
    <t>6129211000</t>
  </si>
  <si>
    <t>災區重建氣象測報</t>
  </si>
  <si>
    <t>配合土石流監測雨量站網與警戒基準值之建立，有效利用增設雨量站之補充資料，掌握土石</t>
  </si>
  <si>
    <t>流之發生資訊，達到預警功能，計需20,000千元。</t>
  </si>
  <si>
    <t>0029310000</t>
  </si>
  <si>
    <t>觀光局及所屬</t>
  </si>
  <si>
    <t>6129310000</t>
  </si>
  <si>
    <t>6129311000</t>
  </si>
  <si>
    <t>觀光產業重建</t>
  </si>
  <si>
    <t>一、谷關地區觀光文化活動重建，計需1,500千元。</t>
  </si>
  <si>
    <t>二、谷關及八卦山風景區公共設施整建，計需160,500千元。</t>
  </si>
  <si>
    <t>三、大梨山觀光重建，計需79,500千元。</t>
  </si>
  <si>
    <t>四、日月潭風景區觀光重建，計需336,000千元。</t>
  </si>
  <si>
    <t>0045000000</t>
  </si>
  <si>
    <t>國家科學委員會主管</t>
  </si>
  <si>
    <t>0045010000</t>
  </si>
  <si>
    <t>國家科學委員會</t>
  </si>
  <si>
    <t>5245010000</t>
  </si>
  <si>
    <t>科學支出</t>
  </si>
  <si>
    <t>5245011000</t>
  </si>
  <si>
    <t>九二一地震工程復建資訊、技術及對策評估調查研究</t>
  </si>
  <si>
    <t>補助行政院國家科學技術發展基金辦理：</t>
  </si>
  <si>
    <t>一、九二一地震工程復建技術之調查研究，經費10,000千元。</t>
  </si>
  <si>
    <t>二、九二一地震災區社會經濟重建對策調查研究，經費10,000千元。</t>
  </si>
  <si>
    <t>三、九二一地震重建區數位航照計畫18,000千元。</t>
  </si>
  <si>
    <t>0051000000</t>
  </si>
  <si>
    <t>農業委員會主管</t>
  </si>
  <si>
    <t>0051010000</t>
  </si>
  <si>
    <t>農業委員會</t>
  </si>
  <si>
    <t>5851010000</t>
  </si>
  <si>
    <t>農業支出</t>
  </si>
  <si>
    <t>5851011000</t>
  </si>
  <si>
    <t>農業發展</t>
  </si>
  <si>
    <t>一、農業產業重建，計需1,010,300千元，辦理：</t>
  </si>
  <si>
    <t>　　1.活絡重建區農業產銷機能─提高生產品質拓展行銷通路。</t>
  </si>
  <si>
    <t>　　2.發展農業休閑旅遊、農業文化節─吸引旅遊人潮，創造地方經濟活力。</t>
  </si>
  <si>
    <t>　　3.知識農業─發展具競爭力、永續經營之農企業。</t>
  </si>
  <si>
    <t>二、水土保持設施重建，計需2,918,676千元，辦理：</t>
  </si>
  <si>
    <t>　　1.降低山坡地土壤流失量，以攔蓄砂石，控制崩塌與河道沖蝕、維護構造物安全，促進</t>
  </si>
  <si>
    <t>　　　土地永續利用。</t>
  </si>
  <si>
    <t>　　2.將野溪河道治理、 綠美化野溪空間、 保育野溪生態、塑造親水空間等功能結合，達</t>
  </si>
  <si>
    <t>　　　到防災、生態保育、景觀調合及休閒遊憩之成效。</t>
  </si>
  <si>
    <t>　　3.減輕百姓對土石流患之恐懼感，加強對政府之向心力，減緩水庫淤積，延長水庫壽命，</t>
  </si>
  <si>
    <t>　　改善重建區溪流週遭環境，提昇居民生活品質。</t>
  </si>
  <si>
    <r>
      <t>　　4.保護自然環境生態，增加綠資源，加速重建區之復建。</t>
    </r>
  </si>
  <si>
    <t>　　5.建立崩塌地育林體系資料庫，提供復舊造林參考及保存崩塌地樹種種子供復舊造林用。</t>
  </si>
  <si>
    <t>三、自然工法示範，計需120,000千元，辦理：</t>
  </si>
  <si>
    <t>　　1.委託辦理重建區自然工法示範區之自然資源調查、規劃、設計等。</t>
  </si>
  <si>
    <t>　　2.辦理重建區邊坡、野溪等自然工法示範區。</t>
  </si>
  <si>
    <t>四、輔導竹農施用有機肥及竹材開發研究，計需22,000千元。</t>
  </si>
  <si>
    <t>五、農村聚落重建，計需1,200,000千元，辦理：</t>
  </si>
  <si>
    <t>　　1.辦理公共設施興建與復舊及農村社區土地重劃重建地區後續之農宅輔建及綠美化工作</t>
  </si>
  <si>
    <t>　　　預定。</t>
  </si>
  <si>
    <t>　　2.補助重建區縣市政府鄉鎮公所辦理山坡地利用管理（含超限利用地輔導造林等）工作。</t>
  </si>
  <si>
    <t>5851012000</t>
  </si>
  <si>
    <t>公共建設－災後辦公室重建工程</t>
  </si>
  <si>
    <t>水土保持局第三工程所辦公室重建工程16,354千元。</t>
  </si>
  <si>
    <t>　　1.配合政府鼓勵綠建築、環保省能標準，加強景觀綠化設置。</t>
  </si>
  <si>
    <t>　　2.調高地表最大加速度至 0.33g，並依近斷層帶修正設計地震力建議規範，提高本棟建</t>
  </si>
  <si>
    <t>　　　築物之抗震設計，加強其耐震要求。</t>
  </si>
  <si>
    <t>　　3.設置無障礙停車場、廁所、電梯，提供全棟建築物無障礙空間之工作環境，以滿足公</t>
  </si>
  <si>
    <t>　　　共建築物之要求。</t>
  </si>
  <si>
    <t>5851013000</t>
  </si>
  <si>
    <t>大梨山國有林步道公共設施整建</t>
  </si>
  <si>
    <t>配合大梨山觀光重建計畫，恢復大梨山地區農業觀光環境及品質，辦理國有林步道整建工程，</t>
  </si>
  <si>
    <t>以提供民眾體驗森林生態休閒活動，計需5,996千元。</t>
  </si>
  <si>
    <t>0054000000</t>
  </si>
  <si>
    <t>勞工委員會主管</t>
  </si>
  <si>
    <t>0054010000</t>
  </si>
  <si>
    <t>勞工委員會</t>
  </si>
  <si>
    <t>6854010000</t>
  </si>
  <si>
    <t>6854011000</t>
  </si>
  <si>
    <t>勞工福利業務</t>
  </si>
  <si>
    <t>補助九二一震災受災勞工建購住宅貸款戶建物承受20,000千元。</t>
  </si>
  <si>
    <t>0071000000</t>
  </si>
  <si>
    <t>省市地方政府</t>
  </si>
  <si>
    <t>0071600000</t>
  </si>
  <si>
    <t>補助台北市政府</t>
  </si>
  <si>
    <t>6771600000</t>
  </si>
  <si>
    <t>社會救助支出</t>
  </si>
  <si>
    <t>6771601000</t>
  </si>
  <si>
    <t>台北市社會救助補助</t>
  </si>
  <si>
    <t>失依兒童暨中低收入單親家庭扶助324千元。</t>
  </si>
  <si>
    <t>7371600000</t>
  </si>
  <si>
    <t>7371602000</t>
  </si>
  <si>
    <t>台北市社區發展補助</t>
  </si>
  <si>
    <t>個別住宅重建之外牆、屋頂等修繕及景觀改善計畫：為改善災區個別住宅重建景觀、外牆和</t>
  </si>
  <si>
    <t>屋頂等修繕及遏止違建產生，依據90.05.03重建推動委員會第七次委員會議通過之住宅重建</t>
  </si>
  <si>
    <t>政策中，個別住宅重建實施方案預計於九十年度辦理4戶，每戶最多補助200千元，計需 800</t>
  </si>
  <si>
    <t>千元。</t>
  </si>
  <si>
    <t>0071180000</t>
  </si>
  <si>
    <t>補助台灣省各縣市政府</t>
  </si>
  <si>
    <t>台北縣政府39,039千元、桃園縣政府8,000千元、苗栗縣政府747,058千元、台中縣政府</t>
  </si>
  <si>
    <t>1,750,762千元、彰化縣政府100,688千元、南投縣政府3,828,390千元、雲林縣政府578,221</t>
  </si>
  <si>
    <t>千元、嘉義縣政府498,812千元、台南縣政府14,331千元、台中市政府270,521千元、嘉義市</t>
  </si>
  <si>
    <t>政府73,549千元、台南市政府 8,940千元，辦理公共建設、產業振興、生活重建、住宅及社</t>
  </si>
  <si>
    <t>區重建、大地工程等項計畫。</t>
  </si>
  <si>
    <t>3371180000</t>
  </si>
  <si>
    <t>行政支出</t>
  </si>
  <si>
    <t>3371183300</t>
  </si>
  <si>
    <t>1</t>
  </si>
  <si>
    <t>台灣省各縣市行政補助</t>
  </si>
  <si>
    <t>3871180000</t>
  </si>
  <si>
    <t>3871183800</t>
  </si>
  <si>
    <t>2</t>
  </si>
  <si>
    <t>台灣省各縣市民政補助</t>
  </si>
  <si>
    <t>4071180000</t>
  </si>
  <si>
    <t>4071184000</t>
  </si>
  <si>
    <t>3</t>
  </si>
  <si>
    <t>台灣省各縣市財務補助</t>
  </si>
  <si>
    <t>5171180000</t>
  </si>
  <si>
    <t>5171185100</t>
  </si>
  <si>
    <t>台灣省各縣市教育補助</t>
  </si>
  <si>
    <t>5371180000</t>
  </si>
  <si>
    <t>5371185300</t>
  </si>
  <si>
    <t>5</t>
  </si>
  <si>
    <t>台灣省各縣市文化補助</t>
  </si>
  <si>
    <t>5871180000</t>
  </si>
  <si>
    <t>5871185800</t>
  </si>
  <si>
    <t>6</t>
  </si>
  <si>
    <t>台灣省各縣市農業補助</t>
  </si>
  <si>
    <t>6071180000</t>
  </si>
  <si>
    <t>交通支出</t>
  </si>
  <si>
    <t>6071186000</t>
  </si>
  <si>
    <t>台灣省各縣市交通補助</t>
  </si>
  <si>
    <t>6171180000</t>
  </si>
  <si>
    <t>6171186100</t>
  </si>
  <si>
    <t>台灣省各縣市其他經濟服務補助</t>
  </si>
  <si>
    <t>6771180000</t>
  </si>
  <si>
    <t>6771186700</t>
  </si>
  <si>
    <t>台灣省各縣市社會救助補助</t>
  </si>
  <si>
    <t>6871180000</t>
  </si>
  <si>
    <t>6871186800</t>
  </si>
  <si>
    <t>台灣省各縣市福利服務補助</t>
  </si>
  <si>
    <t>7171180000</t>
  </si>
  <si>
    <t>醫療保健支出</t>
  </si>
  <si>
    <t>7171187100</t>
  </si>
  <si>
    <t>台灣省各縣市醫療保健補助</t>
  </si>
  <si>
    <t>7271180000</t>
  </si>
  <si>
    <t>環境保護支出</t>
  </si>
  <si>
    <t>7271187200</t>
  </si>
  <si>
    <t>台灣省各縣市環境保護補助</t>
  </si>
  <si>
    <t>7371180000</t>
  </si>
  <si>
    <t>7371187300</t>
  </si>
  <si>
    <t>台灣省各縣市社區發展補助</t>
  </si>
  <si>
    <t>9080000000</t>
  </si>
  <si>
    <t>預備金</t>
  </si>
  <si>
    <t>考量重建區因地震造成土石鬆軟，此次又遇桃芝風災侵襲，部分道路、橋樑、水土保持等復</t>
  </si>
  <si>
    <t>建計畫範圍有擴大情形（例如竹山鎮投49線、投49-1線、投54線、水里鄉投61線、投61-1線</t>
  </si>
  <si>
    <t>等道路），致原擬辦理計畫必須再予重新檢討，恐需增加經費，惟因必須俟依天然災害勘查</t>
  </si>
  <si>
    <t>處理相關規定實地會勘後，始能確定需求數額，為使重建區重建工作能符合風災後實際需求</t>
  </si>
  <si>
    <t>狀況，及原有計畫費用因奉准修訂或增加業務量，需增加經費者，與因應其他重建事項實際</t>
  </si>
  <si>
    <t>需要增加計畫及經費，乃編列預備金 1,500,000千元以為因應。</t>
  </si>
  <si>
    <t>預備金舊說明</t>
  </si>
  <si>
    <t>為考量重建區土石鬆軟等因素的存在，遇各種天然災害如颱風豪雨等，致擴大原</t>
  </si>
  <si>
    <t>有震災重建項目內容，如道路、橋樑、水土保持工程等，及原有計畫費用因奉准</t>
  </si>
  <si>
    <t>修訂或增加業務量，需增加經費者，與因應其他重建事項實際需要增加計畫及經</t>
  </si>
  <si>
    <t>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</si>
</sst>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 numFmtId="178" formatCode="0.00_ "/>
    <numFmt numFmtId="179" formatCode="#,##0_ "/>
    <numFmt numFmtId="180" formatCode="000"/>
    <numFmt numFmtId="181" formatCode="#,##0_ ;[Red]\-#,##0\ "/>
    <numFmt numFmtId="182" formatCode="_-* #,##0_-;\-* #,##0_-;_-* &quot;-&quot;??_-;_-@_-"/>
    <numFmt numFmtId="183" formatCode="&quot;Yes&quot;;&quot;Yes&quot;;&quot;No&quot;"/>
    <numFmt numFmtId="184" formatCode="&quot;True&quot;;&quot;True&quot;;&quot;False&quot;"/>
    <numFmt numFmtId="185" formatCode="&quot;On&quot;;&quot;On&quot;;&quot;Off&quot;"/>
    <numFmt numFmtId="186" formatCode="0.0"/>
    <numFmt numFmtId="187" formatCode="#,##0.0"/>
  </numFmts>
  <fonts count="12">
    <font>
      <sz val="12"/>
      <name val="新細明體"/>
      <family val="1"/>
    </font>
    <font>
      <u val="single"/>
      <sz val="12"/>
      <color indexed="36"/>
      <name val="新細明體"/>
      <family val="1"/>
    </font>
    <font>
      <u val="single"/>
      <sz val="12"/>
      <color indexed="12"/>
      <name val="新細明體"/>
      <family val="1"/>
    </font>
    <font>
      <sz val="9"/>
      <name val="細明體"/>
      <family val="3"/>
    </font>
    <font>
      <sz val="18"/>
      <name val="標楷體"/>
      <family val="4"/>
    </font>
    <font>
      <sz val="20"/>
      <name val="標楷體"/>
      <family val="4"/>
    </font>
    <font>
      <sz val="14"/>
      <name val="標楷體"/>
      <family val="4"/>
    </font>
    <font>
      <sz val="12"/>
      <name val="標楷體"/>
      <family val="4"/>
    </font>
    <font>
      <sz val="12"/>
      <color indexed="10"/>
      <name val="Times New Roman"/>
      <family val="1"/>
    </font>
    <font>
      <sz val="9"/>
      <name val="新細明體"/>
      <family val="1"/>
    </font>
    <font>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3">
    <xf numFmtId="0" fontId="0" fillId="0" borderId="0" xfId="0" applyAlignment="1">
      <alignment/>
    </xf>
    <xf numFmtId="176" fontId="4" fillId="2" borderId="0" xfId="0" applyNumberFormat="1" applyFont="1" applyFill="1" applyBorder="1" applyAlignment="1">
      <alignment horizontal="right" vertical="center" wrapText="1"/>
    </xf>
    <xf numFmtId="176" fontId="4" fillId="2" borderId="0" xfId="0" applyNumberFormat="1" applyFont="1" applyFill="1" applyBorder="1" applyAlignment="1">
      <alignment horizontal="left" vertical="center" wrapText="1"/>
    </xf>
    <xf numFmtId="176" fontId="4" fillId="2" borderId="0" xfId="0" applyNumberFormat="1" applyFont="1" applyFill="1" applyBorder="1" applyAlignment="1">
      <alignment vertical="center" wrapText="1"/>
    </xf>
    <xf numFmtId="176" fontId="5" fillId="2" borderId="0" xfId="0" applyNumberFormat="1" applyFont="1" applyFill="1" applyBorder="1" applyAlignment="1">
      <alignment horizontal="right" vertical="center" wrapText="1"/>
    </xf>
    <xf numFmtId="176" fontId="5" fillId="2" borderId="0" xfId="0" applyNumberFormat="1" applyFont="1" applyFill="1" applyBorder="1" applyAlignment="1">
      <alignment horizontal="left" vertical="center" wrapText="1"/>
    </xf>
    <xf numFmtId="176" fontId="5" fillId="2" borderId="0" xfId="0" applyNumberFormat="1" applyFont="1" applyFill="1" applyBorder="1" applyAlignment="1">
      <alignment vertical="center" wrapText="1"/>
    </xf>
    <xf numFmtId="176" fontId="6" fillId="2" borderId="0" xfId="0" applyNumberFormat="1" applyFont="1" applyFill="1" applyBorder="1" applyAlignment="1">
      <alignment horizontal="right" vertical="center" wrapText="1"/>
    </xf>
    <xf numFmtId="176" fontId="6" fillId="2" borderId="0" xfId="0" applyNumberFormat="1" applyFont="1" applyFill="1" applyBorder="1" applyAlignment="1">
      <alignment horizontal="left" vertical="center" wrapText="1"/>
    </xf>
    <xf numFmtId="176" fontId="6" fillId="2" borderId="0" xfId="0" applyNumberFormat="1" applyFont="1" applyFill="1" applyBorder="1" applyAlignment="1">
      <alignment vertical="center" wrapText="1"/>
    </xf>
    <xf numFmtId="176" fontId="7" fillId="2" borderId="0" xfId="0"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176" fontId="7" fillId="2" borderId="0" xfId="0" applyNumberFormat="1" applyFont="1" applyFill="1" applyBorder="1" applyAlignment="1">
      <alignment vertical="center" wrapText="1"/>
    </xf>
    <xf numFmtId="176" fontId="7" fillId="2" borderId="1" xfId="0" applyNumberFormat="1" applyFont="1" applyFill="1" applyBorder="1" applyAlignment="1">
      <alignment horizontal="distributed" vertical="center" wrapText="1"/>
    </xf>
    <xf numFmtId="176" fontId="7" fillId="2" borderId="2" xfId="0" applyNumberFormat="1" applyFont="1" applyFill="1" applyBorder="1" applyAlignment="1">
      <alignment horizontal="distributed" vertical="center" wrapText="1"/>
    </xf>
    <xf numFmtId="0" fontId="7" fillId="2" borderId="2" xfId="0" applyFont="1" applyFill="1" applyBorder="1" applyAlignment="1">
      <alignment horizontal="distributed" vertical="center" wrapText="1"/>
    </xf>
    <xf numFmtId="176" fontId="7" fillId="2" borderId="3" xfId="0" applyNumberFormat="1" applyFont="1" applyFill="1" applyBorder="1" applyAlignment="1">
      <alignment horizontal="distributed" vertical="center" wrapText="1"/>
    </xf>
    <xf numFmtId="176" fontId="7" fillId="2" borderId="4" xfId="0" applyNumberFormat="1" applyFont="1" applyFill="1" applyBorder="1" applyAlignment="1">
      <alignment horizontal="distributed" vertical="center" wrapText="1"/>
    </xf>
    <xf numFmtId="176" fontId="7" fillId="2" borderId="1"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7" fillId="2" borderId="2" xfId="0" applyNumberFormat="1" applyFont="1" applyFill="1" applyBorder="1" applyAlignment="1">
      <alignment horizontal="distributed" vertical="center" wrapText="1"/>
    </xf>
    <xf numFmtId="176" fontId="7" fillId="2" borderId="4" xfId="0" applyNumberFormat="1" applyFont="1" applyFill="1" applyBorder="1" applyAlignment="1">
      <alignment vertical="center" wrapText="1"/>
    </xf>
    <xf numFmtId="0" fontId="7" fillId="2" borderId="5" xfId="0" applyFont="1" applyFill="1" applyBorder="1" applyAlignment="1">
      <alignment horizontal="center" vertical="center" wrapText="1"/>
    </xf>
    <xf numFmtId="177" fontId="7" fillId="2" borderId="6" xfId="0" applyNumberFormat="1" applyFont="1" applyFill="1" applyBorder="1" applyAlignment="1">
      <alignment horizontal="center" vertical="center" wrapText="1"/>
    </xf>
    <xf numFmtId="49" fontId="7" fillId="2" borderId="6" xfId="0" applyNumberFormat="1" applyFont="1" applyFill="1" applyBorder="1" applyAlignment="1">
      <alignment horizontal="distributed" vertical="center" wrapText="1"/>
    </xf>
    <xf numFmtId="176" fontId="7" fillId="2" borderId="7" xfId="0" applyNumberFormat="1" applyFont="1" applyFill="1" applyBorder="1" applyAlignment="1">
      <alignment horizontal="right" vertical="center" wrapText="1"/>
    </xf>
    <xf numFmtId="176" fontId="7" fillId="2" borderId="8" xfId="0" applyNumberFormat="1" applyFont="1" applyFill="1" applyBorder="1" applyAlignment="1">
      <alignment vertical="center" wrapText="1"/>
    </xf>
    <xf numFmtId="0" fontId="7" fillId="2" borderId="9" xfId="0" applyFont="1" applyFill="1" applyBorder="1" applyAlignment="1">
      <alignment horizontal="center" vertical="center" wrapText="1"/>
    </xf>
    <xf numFmtId="177" fontId="7" fillId="2" borderId="10" xfId="0" applyNumberFormat="1" applyFont="1" applyFill="1" applyBorder="1" applyAlignment="1">
      <alignment horizontal="center" vertical="center" wrapText="1"/>
    </xf>
    <xf numFmtId="49" fontId="7" fillId="2" borderId="10" xfId="0" applyNumberFormat="1" applyFont="1" applyFill="1" applyBorder="1" applyAlignment="1">
      <alignment horizontal="left" vertical="center" wrapText="1"/>
    </xf>
    <xf numFmtId="176" fontId="7" fillId="2" borderId="11" xfId="0" applyNumberFormat="1" applyFont="1" applyFill="1" applyBorder="1" applyAlignment="1">
      <alignment horizontal="right" vertical="center" wrapText="1"/>
    </xf>
    <xf numFmtId="176" fontId="7" fillId="2" borderId="0"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indent="1"/>
    </xf>
    <xf numFmtId="0" fontId="7" fillId="2" borderId="10" xfId="0" applyFont="1" applyFill="1" applyBorder="1" applyAlignment="1">
      <alignment horizontal="center" vertical="center" wrapText="1"/>
    </xf>
    <xf numFmtId="49" fontId="7" fillId="2" borderId="10" xfId="0" applyNumberFormat="1" applyFont="1" applyFill="1" applyBorder="1" applyAlignment="1">
      <alignment horizontal="left" vertical="center" wrapText="1" indent="2"/>
    </xf>
    <xf numFmtId="49" fontId="7" fillId="2" borderId="10" xfId="0" applyNumberFormat="1" applyFont="1" applyFill="1" applyBorder="1" applyAlignment="1">
      <alignment horizontal="left" vertical="center" wrapText="1" indent="3"/>
    </xf>
    <xf numFmtId="0" fontId="7" fillId="2" borderId="0" xfId="0" applyFont="1" applyFill="1" applyBorder="1" applyAlignment="1">
      <alignment vertical="center" wrapText="1"/>
    </xf>
    <xf numFmtId="179" fontId="7" fillId="2" borderId="0" xfId="0" applyNumberFormat="1" applyFont="1" applyFill="1" applyBorder="1" applyAlignment="1">
      <alignment vertical="center" wrapText="1"/>
    </xf>
    <xf numFmtId="176" fontId="7" fillId="2" borderId="0" xfId="0" applyNumberFormat="1" applyFont="1" applyFill="1" applyBorder="1" applyAlignment="1">
      <alignment vertical="top" wrapText="1"/>
    </xf>
    <xf numFmtId="0" fontId="7" fillId="2" borderId="0" xfId="0" applyNumberFormat="1" applyFont="1" applyFill="1" applyBorder="1" applyAlignment="1">
      <alignment horizontal="left" vertical="center" wrapText="1" indent="1"/>
    </xf>
    <xf numFmtId="181" fontId="7" fillId="2" borderId="0" xfId="0" applyNumberFormat="1" applyFont="1" applyFill="1" applyBorder="1" applyAlignment="1">
      <alignment horizontal="left" vertical="top" wrapText="1"/>
    </xf>
    <xf numFmtId="0" fontId="7" fillId="2" borderId="0" xfId="0" applyFont="1" applyFill="1" applyBorder="1" applyAlignment="1">
      <alignment horizontal="left"/>
    </xf>
    <xf numFmtId="0" fontId="7" fillId="2" borderId="0" xfId="0" applyFont="1" applyFill="1" applyBorder="1" applyAlignment="1">
      <alignment wrapText="1"/>
    </xf>
    <xf numFmtId="0" fontId="7" fillId="2" borderId="0" xfId="0" applyFont="1" applyFill="1" applyBorder="1" applyAlignment="1">
      <alignment/>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49" fontId="7" fillId="2" borderId="13" xfId="0" applyNumberFormat="1" applyFont="1" applyFill="1" applyBorder="1" applyAlignment="1">
      <alignment horizontal="left" vertical="center" wrapText="1" indent="3"/>
    </xf>
    <xf numFmtId="176" fontId="7" fillId="2" borderId="14" xfId="0" applyNumberFormat="1" applyFont="1" applyFill="1" applyBorder="1" applyAlignment="1">
      <alignment horizontal="right" vertical="center" wrapText="1"/>
    </xf>
    <xf numFmtId="181" fontId="7" fillId="2" borderId="15" xfId="0" applyNumberFormat="1" applyFont="1" applyFill="1" applyBorder="1" applyAlignment="1">
      <alignment horizontal="left" vertical="top" wrapText="1"/>
    </xf>
    <xf numFmtId="176" fontId="7" fillId="2" borderId="15" xfId="0" applyNumberFormat="1" applyFont="1" applyFill="1" applyBorder="1" applyAlignment="1">
      <alignment horizontal="left" vertical="center" wrapText="1"/>
    </xf>
    <xf numFmtId="0" fontId="7" fillId="2" borderId="6" xfId="0" applyFont="1" applyFill="1" applyBorder="1" applyAlignment="1">
      <alignment horizontal="center" vertical="center" wrapText="1"/>
    </xf>
    <xf numFmtId="49" fontId="7" fillId="2" borderId="6" xfId="0" applyNumberFormat="1" applyFont="1" applyFill="1" applyBorder="1" applyAlignment="1">
      <alignment horizontal="left" vertical="center" wrapText="1" indent="3"/>
    </xf>
    <xf numFmtId="0" fontId="7" fillId="2" borderId="8" xfId="0" applyNumberFormat="1" applyFont="1" applyFill="1" applyBorder="1" applyAlignment="1">
      <alignment horizontal="left" vertical="center" wrapText="1"/>
    </xf>
    <xf numFmtId="176" fontId="7" fillId="2" borderId="8"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indent="3"/>
    </xf>
    <xf numFmtId="176" fontId="7" fillId="2" borderId="0" xfId="15" applyNumberFormat="1" applyFont="1" applyFill="1" applyBorder="1" applyAlignment="1">
      <alignment vertical="center"/>
    </xf>
    <xf numFmtId="176" fontId="7" fillId="2" borderId="0" xfId="0" applyNumberFormat="1" applyFont="1" applyFill="1" applyBorder="1" applyAlignment="1">
      <alignment wrapText="1"/>
    </xf>
    <xf numFmtId="49" fontId="7" fillId="2" borderId="13" xfId="0" applyNumberFormat="1" applyFont="1" applyFill="1" applyBorder="1" applyAlignment="1">
      <alignment horizontal="left" vertical="center" wrapText="1" indent="2"/>
    </xf>
    <xf numFmtId="176" fontId="7" fillId="2" borderId="15" xfId="0" applyNumberFormat="1" applyFont="1" applyFill="1" applyBorder="1" applyAlignment="1">
      <alignment vertical="center" wrapText="1"/>
    </xf>
    <xf numFmtId="3" fontId="7" fillId="2" borderId="9"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49" fontId="7" fillId="2" borderId="10" xfId="0" applyNumberFormat="1" applyFont="1" applyFill="1" applyBorder="1" applyAlignment="1">
      <alignmen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7" fillId="2" borderId="0" xfId="0" applyFont="1" applyFill="1" applyBorder="1" applyAlignment="1">
      <alignment horizontal="left" vertical="top" wrapText="1"/>
    </xf>
    <xf numFmtId="3" fontId="7" fillId="2" borderId="12"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0" fontId="7" fillId="2" borderId="15" xfId="0" applyFont="1" applyFill="1" applyBorder="1" applyAlignment="1">
      <alignment horizontal="left" vertical="top" wrapText="1"/>
    </xf>
    <xf numFmtId="176" fontId="7" fillId="2" borderId="9" xfId="0" applyNumberFormat="1" applyFont="1" applyFill="1" applyBorder="1" applyAlignment="1">
      <alignment horizontal="left" vertical="center" wrapText="1"/>
    </xf>
    <xf numFmtId="176" fontId="7" fillId="2" borderId="10" xfId="0" applyNumberFormat="1" applyFont="1" applyFill="1" applyBorder="1" applyAlignment="1">
      <alignment horizontal="left" vertical="center" wrapText="1"/>
    </xf>
    <xf numFmtId="0" fontId="7" fillId="2" borderId="0" xfId="0" applyFont="1" applyFill="1" applyBorder="1" applyAlignment="1">
      <alignment horizontal="left" vertical="justify"/>
    </xf>
    <xf numFmtId="0" fontId="7" fillId="2" borderId="0" xfId="0" applyFont="1" applyFill="1" applyBorder="1" applyAlignment="1">
      <alignment vertical="justify"/>
    </xf>
    <xf numFmtId="0" fontId="7" fillId="2" borderId="0" xfId="0" applyFont="1" applyFill="1" applyBorder="1" applyAlignment="1">
      <alignment horizontal="left" vertical="justify" indent="1"/>
    </xf>
    <xf numFmtId="0" fontId="7" fillId="2" borderId="0" xfId="0" applyFont="1" applyFill="1" applyBorder="1" applyAlignment="1">
      <alignment vertical="center"/>
    </xf>
    <xf numFmtId="49" fontId="7" fillId="2" borderId="13" xfId="0" applyNumberFormat="1" applyFont="1" applyFill="1" applyBorder="1" applyAlignment="1">
      <alignment horizontal="left" vertical="center" wrapText="1"/>
    </xf>
    <xf numFmtId="0" fontId="7" fillId="2" borderId="15" xfId="0" applyFont="1" applyFill="1" applyBorder="1" applyAlignment="1">
      <alignment vertical="center"/>
    </xf>
    <xf numFmtId="49" fontId="7" fillId="2" borderId="13" xfId="0" applyNumberFormat="1" applyFont="1" applyFill="1" applyBorder="1" applyAlignment="1">
      <alignment vertical="center" wrapText="1"/>
    </xf>
    <xf numFmtId="176" fontId="7" fillId="2" borderId="0" xfId="0" applyNumberFormat="1" applyFont="1" applyFill="1" applyBorder="1" applyAlignment="1">
      <alignment vertical="center"/>
    </xf>
    <xf numFmtId="0" fontId="7" fillId="2" borderId="0" xfId="0" applyNumberFormat="1" applyFont="1" applyFill="1" applyBorder="1" applyAlignment="1">
      <alignment horizontal="left" vertical="center"/>
    </xf>
    <xf numFmtId="49" fontId="7" fillId="2" borderId="13" xfId="0" applyNumberFormat="1" applyFont="1" applyFill="1" applyBorder="1" applyAlignment="1">
      <alignment horizontal="left" vertical="center" wrapText="1" indent="1"/>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0" xfId="0" applyNumberFormat="1" applyFont="1" applyFill="1" applyBorder="1" applyAlignment="1">
      <alignment vertical="center"/>
    </xf>
    <xf numFmtId="176" fontId="7" fillId="2" borderId="0" xfId="0" applyNumberFormat="1" applyFont="1" applyFill="1" applyBorder="1" applyAlignment="1">
      <alignment horizontal="left" vertical="center" wrapText="1" indent="1"/>
    </xf>
    <xf numFmtId="176" fontId="7" fillId="2" borderId="0" xfId="0" applyNumberFormat="1" applyFont="1" applyFill="1" applyBorder="1" applyAlignment="1">
      <alignment horizontal="left" vertical="center" wrapText="1" indent="4"/>
    </xf>
    <xf numFmtId="176" fontId="7" fillId="2" borderId="0" xfId="0" applyNumberFormat="1" applyFont="1" applyFill="1" applyBorder="1" applyAlignment="1">
      <alignment horizontal="left" vertical="center" wrapText="1" indent="2"/>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176" fontId="7" fillId="2" borderId="15" xfId="0" applyNumberFormat="1" applyFont="1" applyFill="1" applyBorder="1" applyAlignment="1">
      <alignment horizontal="left" vertical="center" wrapText="1" indent="2"/>
    </xf>
    <xf numFmtId="176" fontId="7" fillId="2" borderId="0" xfId="0" applyNumberFormat="1" applyFont="1" applyFill="1" applyBorder="1" applyAlignment="1">
      <alignment horizontal="righ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21(2)&#29305;&#21029;&#38928;&#31639;&#19978;&#32178;&#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d期用途別總"/>
      <sheetName val="2nd期用途明細表"/>
    </sheetNames>
    <sheetDataSet>
      <sheetData sheetId="1">
        <row r="12">
          <cell r="E12" t="str">
            <v>社區發展支出</v>
          </cell>
        </row>
        <row r="13">
          <cell r="E13" t="str">
            <v>九二一震災社區重建更新基金</v>
          </cell>
          <cell r="Q13">
            <v>5740050</v>
          </cell>
        </row>
        <row r="16">
          <cell r="Q16">
            <v>9730</v>
          </cell>
        </row>
        <row r="18">
          <cell r="Q18">
            <v>23590</v>
          </cell>
        </row>
        <row r="21">
          <cell r="Q21">
            <v>4340</v>
          </cell>
        </row>
        <row r="24">
          <cell r="Q24">
            <v>5974</v>
          </cell>
        </row>
        <row r="28">
          <cell r="Q28">
            <v>25000</v>
          </cell>
        </row>
        <row r="29">
          <cell r="Q29">
            <v>5000</v>
          </cell>
        </row>
        <row r="30">
          <cell r="Q30">
            <v>60000</v>
          </cell>
        </row>
        <row r="33">
          <cell r="Q33">
            <v>20196</v>
          </cell>
        </row>
        <row r="37">
          <cell r="Q37">
            <v>13900</v>
          </cell>
        </row>
        <row r="42">
          <cell r="Q42">
            <v>15000</v>
          </cell>
        </row>
        <row r="43">
          <cell r="Q43">
            <v>203110</v>
          </cell>
        </row>
        <row r="45">
          <cell r="Q45">
            <v>244370</v>
          </cell>
        </row>
        <row r="48">
          <cell r="Q48">
            <v>40000</v>
          </cell>
        </row>
        <row r="51">
          <cell r="Q51">
            <v>106000</v>
          </cell>
        </row>
        <row r="54">
          <cell r="Q54">
            <v>34040</v>
          </cell>
        </row>
        <row r="58">
          <cell r="Q58">
            <v>800000</v>
          </cell>
        </row>
        <row r="61">
          <cell r="Q61">
            <v>4359</v>
          </cell>
        </row>
        <row r="62">
          <cell r="Q62">
            <v>582</v>
          </cell>
        </row>
        <row r="65">
          <cell r="Q65">
            <v>30430</v>
          </cell>
        </row>
        <row r="69">
          <cell r="Q69">
            <v>3645498</v>
          </cell>
        </row>
        <row r="72">
          <cell r="Q72">
            <v>424275</v>
          </cell>
        </row>
        <row r="77">
          <cell r="Q77">
            <v>108000</v>
          </cell>
        </row>
        <row r="80">
          <cell r="Q80">
            <v>309500</v>
          </cell>
        </row>
        <row r="84">
          <cell r="Q84">
            <v>20000</v>
          </cell>
        </row>
        <row r="87">
          <cell r="Q87">
            <v>577500</v>
          </cell>
        </row>
        <row r="91">
          <cell r="Q91">
            <v>38000</v>
          </cell>
        </row>
        <row r="96">
          <cell r="Q96">
            <v>5270976</v>
          </cell>
        </row>
        <row r="97">
          <cell r="Q97">
            <v>16354</v>
          </cell>
        </row>
        <row r="98">
          <cell r="Q98">
            <v>5996</v>
          </cell>
        </row>
        <row r="102">
          <cell r="Q102">
            <v>20000</v>
          </cell>
        </row>
        <row r="106">
          <cell r="Q106">
            <v>324</v>
          </cell>
        </row>
        <row r="108">
          <cell r="Q108">
            <v>800</v>
          </cell>
        </row>
        <row r="111">
          <cell r="Q111">
            <v>5396</v>
          </cell>
        </row>
        <row r="113">
          <cell r="Q113">
            <v>190768</v>
          </cell>
        </row>
        <row r="115">
          <cell r="Q115">
            <v>1950</v>
          </cell>
        </row>
        <row r="117">
          <cell r="Q117">
            <v>1307707</v>
          </cell>
        </row>
        <row r="119">
          <cell r="Q119">
            <v>41815</v>
          </cell>
        </row>
        <row r="121">
          <cell r="Q121">
            <v>785350</v>
          </cell>
        </row>
        <row r="123">
          <cell r="Q123">
            <v>2577237</v>
          </cell>
        </row>
        <row r="125">
          <cell r="Q125">
            <v>823200</v>
          </cell>
        </row>
        <row r="127">
          <cell r="Q127">
            <v>130554</v>
          </cell>
        </row>
        <row r="129">
          <cell r="Q129">
            <v>379877</v>
          </cell>
        </row>
        <row r="131">
          <cell r="Q131">
            <v>30385</v>
          </cell>
        </row>
        <row r="133">
          <cell r="Q133">
            <v>139378</v>
          </cell>
        </row>
        <row r="135">
          <cell r="Q135">
            <v>1504694</v>
          </cell>
        </row>
        <row r="136">
          <cell r="Q136">
            <v>1500000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2"/>
  <sheetViews>
    <sheetView tabSelected="1" view="pageBreakPreview" zoomScaleSheetLayoutView="100" workbookViewId="0" topLeftCell="A1">
      <selection activeCell="A1" sqref="A1:F1"/>
    </sheetView>
  </sheetViews>
  <sheetFormatPr defaultColWidth="9.00390625" defaultRowHeight="16.5"/>
  <cols>
    <col min="1" max="4" width="4.625" style="12" customWidth="1"/>
    <col min="5" max="5" width="60.625" style="12" customWidth="1"/>
    <col min="6" max="6" width="13.625" style="92" customWidth="1"/>
    <col min="7" max="7" width="89.625" style="12" customWidth="1"/>
    <col min="8" max="8" width="17.00390625" style="12" customWidth="1"/>
    <col min="9" max="16384" width="8.875" style="12" customWidth="1"/>
  </cols>
  <sheetData>
    <row r="1" spans="1:7" s="3" customFormat="1" ht="25.5">
      <c r="A1" s="1" t="s">
        <v>5</v>
      </c>
      <c r="B1" s="1"/>
      <c r="C1" s="1"/>
      <c r="D1" s="1"/>
      <c r="E1" s="1"/>
      <c r="F1" s="1"/>
      <c r="G1" s="2" t="s">
        <v>6</v>
      </c>
    </row>
    <row r="2" spans="1:7" s="6" customFormat="1" ht="27.75">
      <c r="A2" s="4" t="s">
        <v>7</v>
      </c>
      <c r="B2" s="4"/>
      <c r="C2" s="4"/>
      <c r="D2" s="4"/>
      <c r="E2" s="4"/>
      <c r="F2" s="4"/>
      <c r="G2" s="5" t="s">
        <v>8</v>
      </c>
    </row>
    <row r="3" spans="1:7" s="3" customFormat="1" ht="25.5">
      <c r="A3" s="1" t="s">
        <v>9</v>
      </c>
      <c r="B3" s="1"/>
      <c r="C3" s="1"/>
      <c r="D3" s="1"/>
      <c r="E3" s="1"/>
      <c r="F3" s="1"/>
      <c r="G3" s="2" t="s">
        <v>10</v>
      </c>
    </row>
    <row r="4" spans="1:7" s="9" customFormat="1" ht="19.5">
      <c r="A4" s="7" t="s">
        <v>11</v>
      </c>
      <c r="B4" s="7"/>
      <c r="C4" s="7"/>
      <c r="D4" s="7"/>
      <c r="E4" s="7"/>
      <c r="F4" s="7"/>
      <c r="G4" s="8" t="s">
        <v>12</v>
      </c>
    </row>
    <row r="5" spans="1:7" ht="16.5">
      <c r="A5" s="10"/>
      <c r="B5" s="10"/>
      <c r="C5" s="10"/>
      <c r="D5" s="10"/>
      <c r="E5" s="10"/>
      <c r="F5" s="11" t="s">
        <v>13</v>
      </c>
      <c r="G5" s="11"/>
    </row>
    <row r="6" spans="1:7" ht="16.5">
      <c r="A6" s="13" t="s">
        <v>14</v>
      </c>
      <c r="B6" s="14"/>
      <c r="C6" s="14"/>
      <c r="D6" s="14"/>
      <c r="E6" s="15"/>
      <c r="F6" s="16" t="s">
        <v>15</v>
      </c>
      <c r="G6" s="17" t="s">
        <v>16</v>
      </c>
    </row>
    <row r="7" spans="1:7" ht="16.5">
      <c r="A7" s="18" t="s">
        <v>17</v>
      </c>
      <c r="B7" s="19" t="s">
        <v>18</v>
      </c>
      <c r="C7" s="19" t="s">
        <v>19</v>
      </c>
      <c r="D7" s="19" t="s">
        <v>20</v>
      </c>
      <c r="E7" s="20" t="s">
        <v>21</v>
      </c>
      <c r="F7" s="16"/>
      <c r="G7" s="21"/>
    </row>
    <row r="8" spans="1:7" ht="16.5">
      <c r="A8" s="22"/>
      <c r="B8" s="23"/>
      <c r="C8" s="23"/>
      <c r="D8" s="23"/>
      <c r="E8" s="24" t="s">
        <v>22</v>
      </c>
      <c r="F8" s="25">
        <f>F10+F101+F150+F175+F210+F191+F228+F240+F286+F360+F278</f>
        <v>27241205</v>
      </c>
      <c r="G8" s="26"/>
    </row>
    <row r="9" spans="1:6" ht="16.5">
      <c r="A9" s="27"/>
      <c r="B9" s="28"/>
      <c r="C9" s="28"/>
      <c r="D9" s="28"/>
      <c r="E9" s="29" t="s">
        <v>23</v>
      </c>
      <c r="F9" s="30"/>
    </row>
    <row r="10" spans="1:6" s="31" customFormat="1" ht="16.5">
      <c r="A10" s="27">
        <v>1</v>
      </c>
      <c r="B10" s="28"/>
      <c r="C10" s="28"/>
      <c r="D10" s="28"/>
      <c r="E10" s="29" t="s">
        <v>24</v>
      </c>
      <c r="F10" s="30">
        <f>F12+F34+F48+F55+F62+F79+F86</f>
        <v>5907780</v>
      </c>
    </row>
    <row r="11" spans="1:6" s="31" customFormat="1" ht="16.5">
      <c r="A11" s="27"/>
      <c r="B11" s="28"/>
      <c r="C11" s="28"/>
      <c r="D11" s="28"/>
      <c r="E11" s="32" t="s">
        <v>25</v>
      </c>
      <c r="F11" s="30"/>
    </row>
    <row r="12" spans="1:6" s="31" customFormat="1" ht="16.5">
      <c r="A12" s="27"/>
      <c r="B12" s="33">
        <v>1</v>
      </c>
      <c r="C12" s="33"/>
      <c r="D12" s="33"/>
      <c r="E12" s="32" t="s">
        <v>26</v>
      </c>
      <c r="F12" s="30">
        <f>F14</f>
        <v>5740050</v>
      </c>
    </row>
    <row r="13" spans="1:6" s="31" customFormat="1" ht="16.5">
      <c r="A13" s="27"/>
      <c r="B13" s="33"/>
      <c r="C13" s="33"/>
      <c r="D13" s="33"/>
      <c r="E13" s="34" t="s">
        <v>27</v>
      </c>
      <c r="F13" s="30"/>
    </row>
    <row r="14" spans="1:6" s="31" customFormat="1" ht="16.5">
      <c r="A14" s="27"/>
      <c r="B14" s="33"/>
      <c r="C14" s="33"/>
      <c r="D14" s="33"/>
      <c r="E14" s="34" t="str">
        <f>'[1]2nd期用途明細表'!E12</f>
        <v>社區發展支出</v>
      </c>
      <c r="F14" s="30">
        <f>F16</f>
        <v>5740050</v>
      </c>
    </row>
    <row r="15" spans="1:6" s="31" customFormat="1" ht="16.5">
      <c r="A15" s="27"/>
      <c r="B15" s="33"/>
      <c r="C15" s="33"/>
      <c r="D15" s="33"/>
      <c r="E15" s="35" t="s">
        <v>28</v>
      </c>
      <c r="F15" s="30"/>
    </row>
    <row r="16" spans="1:7" s="31" customFormat="1" ht="16.5">
      <c r="A16" s="27"/>
      <c r="B16" s="33"/>
      <c r="C16" s="33">
        <v>1</v>
      </c>
      <c r="D16" s="33"/>
      <c r="E16" s="35" t="str">
        <f>'[1]2nd期用途明細表'!E13</f>
        <v>九二一震災社區重建更新基金</v>
      </c>
      <c r="F16" s="30">
        <f>'[1]2nd期用途明細表'!Q13</f>
        <v>5740050</v>
      </c>
      <c r="G16" s="36" t="s">
        <v>29</v>
      </c>
    </row>
    <row r="17" spans="1:7" s="31" customFormat="1" ht="16.5">
      <c r="A17" s="27"/>
      <c r="B17" s="33"/>
      <c r="C17" s="33"/>
      <c r="D17" s="33"/>
      <c r="E17" s="35"/>
      <c r="F17" s="30"/>
      <c r="G17" s="36" t="s">
        <v>30</v>
      </c>
    </row>
    <row r="18" spans="1:7" s="31" customFormat="1" ht="16.5">
      <c r="A18" s="27"/>
      <c r="B18" s="33"/>
      <c r="C18" s="33"/>
      <c r="D18" s="33"/>
      <c r="E18" s="35"/>
      <c r="F18" s="30"/>
      <c r="G18" s="36" t="s">
        <v>31</v>
      </c>
    </row>
    <row r="19" spans="1:7" s="31" customFormat="1" ht="16.5">
      <c r="A19" s="27"/>
      <c r="B19" s="33"/>
      <c r="C19" s="33"/>
      <c r="D19" s="33"/>
      <c r="E19" s="35"/>
      <c r="F19" s="30"/>
      <c r="G19" s="36" t="s">
        <v>32</v>
      </c>
    </row>
    <row r="20" spans="1:7" s="31" customFormat="1" ht="16.5">
      <c r="A20" s="27"/>
      <c r="B20" s="33"/>
      <c r="C20" s="33"/>
      <c r="D20" s="33"/>
      <c r="E20" s="35"/>
      <c r="F20" s="30"/>
      <c r="G20" s="36" t="s">
        <v>33</v>
      </c>
    </row>
    <row r="21" spans="1:7" s="31" customFormat="1" ht="16.5">
      <c r="A21" s="27"/>
      <c r="B21" s="33"/>
      <c r="C21" s="33"/>
      <c r="D21" s="33"/>
      <c r="E21" s="35"/>
      <c r="F21" s="30"/>
      <c r="G21" s="36" t="s">
        <v>34</v>
      </c>
    </row>
    <row r="22" spans="1:7" s="31" customFormat="1" ht="16.5">
      <c r="A22" s="27"/>
      <c r="B22" s="33"/>
      <c r="C22" s="33"/>
      <c r="D22" s="33"/>
      <c r="E22" s="35"/>
      <c r="F22" s="30"/>
      <c r="G22" s="36" t="s">
        <v>35</v>
      </c>
    </row>
    <row r="23" spans="1:7" s="31" customFormat="1" ht="16.5">
      <c r="A23" s="27"/>
      <c r="B23" s="33"/>
      <c r="C23" s="33"/>
      <c r="D23" s="33"/>
      <c r="E23" s="35"/>
      <c r="F23" s="30"/>
      <c r="G23" s="36" t="s">
        <v>36</v>
      </c>
    </row>
    <row r="24" spans="1:7" s="31" customFormat="1" ht="16.5">
      <c r="A24" s="27"/>
      <c r="B24" s="33"/>
      <c r="C24" s="33"/>
      <c r="D24" s="33"/>
      <c r="E24" s="35"/>
      <c r="F24" s="30"/>
      <c r="G24" s="36" t="s">
        <v>37</v>
      </c>
    </row>
    <row r="25" spans="1:7" s="31" customFormat="1" ht="16.5">
      <c r="A25" s="27"/>
      <c r="B25" s="33"/>
      <c r="C25" s="33"/>
      <c r="D25" s="33"/>
      <c r="E25" s="35"/>
      <c r="F25" s="30"/>
      <c r="G25" s="36" t="s">
        <v>38</v>
      </c>
    </row>
    <row r="26" spans="1:7" s="31" customFormat="1" ht="16.5">
      <c r="A26" s="27"/>
      <c r="B26" s="33"/>
      <c r="C26" s="33"/>
      <c r="D26" s="33"/>
      <c r="E26" s="35"/>
      <c r="F26" s="30"/>
      <c r="G26" s="36" t="s">
        <v>39</v>
      </c>
    </row>
    <row r="27" spans="1:7" s="31" customFormat="1" ht="16.5">
      <c r="A27" s="27"/>
      <c r="B27" s="33"/>
      <c r="C27" s="33"/>
      <c r="D27" s="33"/>
      <c r="E27" s="35"/>
      <c r="F27" s="30"/>
      <c r="G27" s="36" t="s">
        <v>40</v>
      </c>
    </row>
    <row r="28" spans="1:7" s="31" customFormat="1" ht="16.5">
      <c r="A28" s="27"/>
      <c r="B28" s="33"/>
      <c r="C28" s="33"/>
      <c r="D28" s="33"/>
      <c r="E28" s="35"/>
      <c r="F28" s="30"/>
      <c r="G28" s="36" t="s">
        <v>41</v>
      </c>
    </row>
    <row r="29" spans="1:7" s="31" customFormat="1" ht="16.5">
      <c r="A29" s="27"/>
      <c r="B29" s="33"/>
      <c r="C29" s="33"/>
      <c r="D29" s="33"/>
      <c r="E29" s="35"/>
      <c r="F29" s="30"/>
      <c r="G29" s="36" t="s">
        <v>42</v>
      </c>
    </row>
    <row r="30" spans="1:7" s="31" customFormat="1" ht="16.5">
      <c r="A30" s="27"/>
      <c r="B30" s="33"/>
      <c r="C30" s="33"/>
      <c r="D30" s="33"/>
      <c r="E30" s="35"/>
      <c r="F30" s="30"/>
      <c r="G30" s="36" t="s">
        <v>43</v>
      </c>
    </row>
    <row r="31" spans="1:7" s="31" customFormat="1" ht="16.5">
      <c r="A31" s="27"/>
      <c r="B31" s="33"/>
      <c r="C31" s="33"/>
      <c r="D31" s="33"/>
      <c r="E31" s="35"/>
      <c r="F31" s="30"/>
      <c r="G31" s="36" t="s">
        <v>44</v>
      </c>
    </row>
    <row r="32" spans="1:7" s="31" customFormat="1" ht="16.5">
      <c r="A32" s="27"/>
      <c r="B32" s="33"/>
      <c r="C32" s="33"/>
      <c r="D32" s="33"/>
      <c r="E32" s="35"/>
      <c r="F32" s="30"/>
      <c r="G32" s="37" t="s">
        <v>45</v>
      </c>
    </row>
    <row r="33" spans="1:7" s="31" customFormat="1" ht="16.5">
      <c r="A33" s="27"/>
      <c r="B33" s="33"/>
      <c r="C33" s="33"/>
      <c r="D33" s="33"/>
      <c r="E33" s="32" t="s">
        <v>46</v>
      </c>
      <c r="F33" s="30"/>
      <c r="G33" s="38"/>
    </row>
    <row r="34" spans="1:7" s="31" customFormat="1" ht="16.5">
      <c r="A34" s="27"/>
      <c r="B34" s="33">
        <v>2</v>
      </c>
      <c r="C34" s="33"/>
      <c r="D34" s="33"/>
      <c r="E34" s="32" t="s">
        <v>47</v>
      </c>
      <c r="F34" s="30">
        <f>F36</f>
        <v>33320</v>
      </c>
      <c r="G34" s="39"/>
    </row>
    <row r="35" spans="1:7" s="31" customFormat="1" ht="16.5">
      <c r="A35" s="27"/>
      <c r="B35" s="33"/>
      <c r="C35" s="33"/>
      <c r="D35" s="33"/>
      <c r="E35" s="34" t="s">
        <v>48</v>
      </c>
      <c r="F35" s="30"/>
      <c r="G35" s="39"/>
    </row>
    <row r="36" spans="1:7" s="31" customFormat="1" ht="16.5">
      <c r="A36" s="27"/>
      <c r="B36" s="33"/>
      <c r="C36" s="33"/>
      <c r="D36" s="33"/>
      <c r="E36" s="34" t="s">
        <v>49</v>
      </c>
      <c r="F36" s="30">
        <f>F38+F43</f>
        <v>33320</v>
      </c>
      <c r="G36" s="39"/>
    </row>
    <row r="37" spans="1:7" s="31" customFormat="1" ht="16.5">
      <c r="A37" s="27"/>
      <c r="B37" s="33"/>
      <c r="C37" s="33"/>
      <c r="D37" s="33"/>
      <c r="E37" s="35" t="s">
        <v>50</v>
      </c>
      <c r="F37" s="30"/>
      <c r="G37" s="39"/>
    </row>
    <row r="38" spans="1:7" s="31" customFormat="1" ht="16.5">
      <c r="A38" s="27"/>
      <c r="B38" s="33"/>
      <c r="C38" s="33">
        <v>1</v>
      </c>
      <c r="D38" s="33"/>
      <c r="E38" s="35" t="s">
        <v>51</v>
      </c>
      <c r="F38" s="30">
        <f>'[1]2nd期用途明細表'!Q16</f>
        <v>9730</v>
      </c>
      <c r="G38" s="40" t="s">
        <v>52</v>
      </c>
    </row>
    <row r="39" spans="1:7" s="31" customFormat="1" ht="16.5">
      <c r="A39" s="27"/>
      <c r="B39" s="33"/>
      <c r="C39" s="33"/>
      <c r="D39" s="33"/>
      <c r="E39" s="35"/>
      <c r="F39" s="30"/>
      <c r="G39" s="41" t="s">
        <v>53</v>
      </c>
    </row>
    <row r="40" spans="1:7" s="31" customFormat="1" ht="16.5">
      <c r="A40" s="27"/>
      <c r="B40" s="33"/>
      <c r="C40" s="33"/>
      <c r="D40" s="33"/>
      <c r="E40" s="35"/>
      <c r="F40" s="30"/>
      <c r="G40" s="42" t="s">
        <v>54</v>
      </c>
    </row>
    <row r="41" spans="1:7" s="31" customFormat="1" ht="16.5">
      <c r="A41" s="27"/>
      <c r="B41" s="33"/>
      <c r="C41" s="33"/>
      <c r="D41" s="33"/>
      <c r="E41" s="35"/>
      <c r="F41" s="30"/>
      <c r="G41" s="41" t="s">
        <v>55</v>
      </c>
    </row>
    <row r="42" spans="1:7" s="31" customFormat="1" ht="16.5">
      <c r="A42" s="27"/>
      <c r="B42" s="33"/>
      <c r="C42" s="33"/>
      <c r="D42" s="33"/>
      <c r="E42" s="35" t="s">
        <v>56</v>
      </c>
      <c r="F42" s="30"/>
      <c r="G42" s="43"/>
    </row>
    <row r="43" spans="1:7" s="31" customFormat="1" ht="16.5">
      <c r="A43" s="27"/>
      <c r="B43" s="33"/>
      <c r="C43" s="33">
        <v>2</v>
      </c>
      <c r="D43" s="33"/>
      <c r="E43" s="35" t="s">
        <v>57</v>
      </c>
      <c r="F43" s="30">
        <f>'[1]2nd期用途明細表'!Q18</f>
        <v>23590</v>
      </c>
      <c r="G43" s="40" t="s">
        <v>58</v>
      </c>
    </row>
    <row r="44" spans="1:7" s="49" customFormat="1" ht="16.5">
      <c r="A44" s="44"/>
      <c r="B44" s="45"/>
      <c r="C44" s="45"/>
      <c r="D44" s="45"/>
      <c r="E44" s="46"/>
      <c r="F44" s="47"/>
      <c r="G44" s="48" t="s">
        <v>59</v>
      </c>
    </row>
    <row r="45" spans="1:7" s="53" customFormat="1" ht="16.5">
      <c r="A45" s="22"/>
      <c r="B45" s="50"/>
      <c r="C45" s="50"/>
      <c r="D45" s="50"/>
      <c r="E45" s="51"/>
      <c r="F45" s="25"/>
      <c r="G45" s="52" t="s">
        <v>60</v>
      </c>
    </row>
    <row r="46" spans="1:7" s="31" customFormat="1" ht="16.5">
      <c r="A46" s="27"/>
      <c r="B46" s="33"/>
      <c r="C46" s="33"/>
      <c r="D46" s="33"/>
      <c r="E46" s="35"/>
      <c r="F46" s="30"/>
      <c r="G46" s="54" t="s">
        <v>61</v>
      </c>
    </row>
    <row r="47" spans="1:7" s="31" customFormat="1" ht="16.5">
      <c r="A47" s="27"/>
      <c r="B47" s="33"/>
      <c r="C47" s="33"/>
      <c r="D47" s="33"/>
      <c r="E47" s="32" t="s">
        <v>62</v>
      </c>
      <c r="F47" s="30"/>
      <c r="G47" s="54"/>
    </row>
    <row r="48" spans="1:7" s="31" customFormat="1" ht="16.5">
      <c r="A48" s="27"/>
      <c r="B48" s="33">
        <v>3</v>
      </c>
      <c r="C48" s="33"/>
      <c r="D48" s="33"/>
      <c r="E48" s="32" t="s">
        <v>63</v>
      </c>
      <c r="F48" s="30">
        <f>F50</f>
        <v>4340</v>
      </c>
      <c r="G48" s="39"/>
    </row>
    <row r="49" spans="1:7" s="31" customFormat="1" ht="16.5">
      <c r="A49" s="27"/>
      <c r="B49" s="33"/>
      <c r="C49" s="33"/>
      <c r="D49" s="33"/>
      <c r="E49" s="34" t="s">
        <v>64</v>
      </c>
      <c r="F49" s="30"/>
      <c r="G49" s="39"/>
    </row>
    <row r="50" spans="1:7" s="31" customFormat="1" ht="16.5">
      <c r="A50" s="27"/>
      <c r="B50" s="33"/>
      <c r="C50" s="33"/>
      <c r="D50" s="33"/>
      <c r="E50" s="34" t="s">
        <v>65</v>
      </c>
      <c r="F50" s="30">
        <f>F52</f>
        <v>4340</v>
      </c>
      <c r="G50" s="39"/>
    </row>
    <row r="51" spans="1:7" s="31" customFormat="1" ht="16.5">
      <c r="A51" s="27"/>
      <c r="B51" s="33"/>
      <c r="C51" s="33"/>
      <c r="D51" s="33"/>
      <c r="E51" s="35" t="s">
        <v>66</v>
      </c>
      <c r="F51" s="30"/>
      <c r="G51" s="39"/>
    </row>
    <row r="52" spans="1:7" s="31" customFormat="1" ht="16.5">
      <c r="A52" s="27"/>
      <c r="B52" s="33"/>
      <c r="C52" s="33">
        <v>1</v>
      </c>
      <c r="D52" s="33"/>
      <c r="E52" s="35" t="s">
        <v>67</v>
      </c>
      <c r="F52" s="30">
        <f>'[1]2nd期用途明細表'!Q21</f>
        <v>4340</v>
      </c>
      <c r="G52" s="54" t="s">
        <v>68</v>
      </c>
    </row>
    <row r="53" spans="1:7" s="31" customFormat="1" ht="16.5">
      <c r="A53" s="27"/>
      <c r="B53" s="33"/>
      <c r="C53" s="33"/>
      <c r="D53" s="33"/>
      <c r="E53" s="35"/>
      <c r="F53" s="30"/>
      <c r="G53" s="54" t="s">
        <v>69</v>
      </c>
    </row>
    <row r="54" spans="1:7" s="31" customFormat="1" ht="16.5">
      <c r="A54" s="27"/>
      <c r="B54" s="33"/>
      <c r="C54" s="33"/>
      <c r="D54" s="33"/>
      <c r="E54" s="32" t="s">
        <v>70</v>
      </c>
      <c r="F54" s="30"/>
      <c r="G54" s="54"/>
    </row>
    <row r="55" spans="1:7" s="31" customFormat="1" ht="16.5">
      <c r="A55" s="27"/>
      <c r="B55" s="33">
        <v>4</v>
      </c>
      <c r="C55" s="33"/>
      <c r="D55" s="33"/>
      <c r="E55" s="32" t="s">
        <v>71</v>
      </c>
      <c r="F55" s="30">
        <f>F57</f>
        <v>5974</v>
      </c>
      <c r="G55" s="39"/>
    </row>
    <row r="56" spans="1:7" s="31" customFormat="1" ht="16.5">
      <c r="A56" s="27"/>
      <c r="B56" s="33"/>
      <c r="C56" s="33"/>
      <c r="D56" s="33"/>
      <c r="E56" s="34" t="s">
        <v>72</v>
      </c>
      <c r="F56" s="30"/>
      <c r="G56" s="39"/>
    </row>
    <row r="57" spans="1:7" s="31" customFormat="1" ht="16.5">
      <c r="A57" s="27"/>
      <c r="B57" s="33"/>
      <c r="C57" s="33"/>
      <c r="D57" s="33"/>
      <c r="E57" s="34" t="s">
        <v>65</v>
      </c>
      <c r="F57" s="30">
        <f>F59</f>
        <v>5974</v>
      </c>
      <c r="G57" s="55"/>
    </row>
    <row r="58" spans="1:7" s="31" customFormat="1" ht="16.5">
      <c r="A58" s="27"/>
      <c r="B58" s="33"/>
      <c r="C58" s="33"/>
      <c r="D58" s="33"/>
      <c r="E58" s="35" t="s">
        <v>73</v>
      </c>
      <c r="F58" s="30"/>
      <c r="G58" s="55"/>
    </row>
    <row r="59" spans="1:7" s="31" customFormat="1" ht="16.5">
      <c r="A59" s="27"/>
      <c r="B59" s="33"/>
      <c r="C59" s="33">
        <v>1</v>
      </c>
      <c r="D59" s="33"/>
      <c r="E59" s="35" t="s">
        <v>74</v>
      </c>
      <c r="F59" s="30">
        <f>'[1]2nd期用途明細表'!Q24</f>
        <v>5974</v>
      </c>
      <c r="G59" s="54" t="s">
        <v>75</v>
      </c>
    </row>
    <row r="60" spans="1:7" s="31" customFormat="1" ht="16.5">
      <c r="A60" s="27"/>
      <c r="B60" s="33"/>
      <c r="C60" s="33"/>
      <c r="D60" s="33"/>
      <c r="E60" s="35" t="s">
        <v>76</v>
      </c>
      <c r="F60" s="30"/>
      <c r="G60" s="54" t="s">
        <v>77</v>
      </c>
    </row>
    <row r="61" spans="1:7" s="31" customFormat="1" ht="16.5">
      <c r="A61" s="27"/>
      <c r="B61" s="33"/>
      <c r="C61" s="33"/>
      <c r="D61" s="33"/>
      <c r="E61" s="32" t="s">
        <v>78</v>
      </c>
      <c r="F61" s="30"/>
      <c r="G61" s="39"/>
    </row>
    <row r="62" spans="1:6" ht="16.5">
      <c r="A62" s="27"/>
      <c r="B62" s="33">
        <v>5</v>
      </c>
      <c r="C62" s="33"/>
      <c r="D62" s="33"/>
      <c r="E62" s="32" t="s">
        <v>79</v>
      </c>
      <c r="F62" s="30">
        <f>F64</f>
        <v>90000</v>
      </c>
    </row>
    <row r="63" spans="1:6" ht="16.5">
      <c r="A63" s="27"/>
      <c r="B63" s="33"/>
      <c r="C63" s="33"/>
      <c r="D63" s="33"/>
      <c r="E63" s="34" t="s">
        <v>80</v>
      </c>
      <c r="F63" s="30"/>
    </row>
    <row r="64" spans="1:6" ht="16.5">
      <c r="A64" s="27"/>
      <c r="B64" s="33"/>
      <c r="C64" s="33"/>
      <c r="D64" s="33"/>
      <c r="E64" s="34" t="s">
        <v>81</v>
      </c>
      <c r="F64" s="30">
        <f>F66+F69+F74</f>
        <v>90000</v>
      </c>
    </row>
    <row r="65" spans="1:6" ht="16.5">
      <c r="A65" s="27"/>
      <c r="B65" s="33"/>
      <c r="C65" s="33"/>
      <c r="D65" s="33"/>
      <c r="E65" s="35" t="s">
        <v>82</v>
      </c>
      <c r="F65" s="30"/>
    </row>
    <row r="66" spans="1:7" ht="16.5">
      <c r="A66" s="27"/>
      <c r="B66" s="33"/>
      <c r="C66" s="33">
        <v>1</v>
      </c>
      <c r="D66" s="33"/>
      <c r="E66" s="35" t="s">
        <v>83</v>
      </c>
      <c r="F66" s="30">
        <f>'[1]2nd期用途明細表'!Q28</f>
        <v>25000</v>
      </c>
      <c r="G66" s="12" t="s">
        <v>84</v>
      </c>
    </row>
    <row r="67" spans="1:7" ht="16.5">
      <c r="A67" s="27"/>
      <c r="B67" s="33"/>
      <c r="C67" s="33"/>
      <c r="D67" s="33"/>
      <c r="E67" s="35"/>
      <c r="F67" s="30"/>
      <c r="G67" s="12" t="s">
        <v>85</v>
      </c>
    </row>
    <row r="68" spans="1:6" ht="16.5">
      <c r="A68" s="27"/>
      <c r="B68" s="33"/>
      <c r="C68" s="33"/>
      <c r="D68" s="33"/>
      <c r="E68" s="35" t="s">
        <v>86</v>
      </c>
      <c r="F68" s="30"/>
    </row>
    <row r="69" spans="1:7" ht="16.5">
      <c r="A69" s="27"/>
      <c r="B69" s="33"/>
      <c r="C69" s="33">
        <v>2</v>
      </c>
      <c r="D69" s="33"/>
      <c r="E69" s="35" t="s">
        <v>87</v>
      </c>
      <c r="F69" s="30">
        <f>'[1]2nd期用途明細表'!Q29</f>
        <v>5000</v>
      </c>
      <c r="G69" s="56" t="s">
        <v>0</v>
      </c>
    </row>
    <row r="70" spans="1:7" ht="16.5">
      <c r="A70" s="27"/>
      <c r="B70" s="33"/>
      <c r="C70" s="33"/>
      <c r="D70" s="33"/>
      <c r="E70" s="35"/>
      <c r="F70" s="30"/>
      <c r="G70" s="57" t="s">
        <v>1</v>
      </c>
    </row>
    <row r="71" spans="1:7" ht="16.5">
      <c r="A71" s="27"/>
      <c r="B71" s="33"/>
      <c r="C71" s="33"/>
      <c r="D71" s="33"/>
      <c r="E71" s="35"/>
      <c r="F71" s="30"/>
      <c r="G71" s="12" t="s">
        <v>2</v>
      </c>
    </row>
    <row r="72" spans="1:7" ht="16.5">
      <c r="A72" s="27"/>
      <c r="B72" s="33"/>
      <c r="C72" s="33"/>
      <c r="D72" s="33"/>
      <c r="E72" s="35"/>
      <c r="F72" s="30"/>
      <c r="G72" s="31" t="s">
        <v>3</v>
      </c>
    </row>
    <row r="73" spans="1:6" ht="16.5">
      <c r="A73" s="27"/>
      <c r="B73" s="33"/>
      <c r="C73" s="33"/>
      <c r="D73" s="33"/>
      <c r="E73" s="35" t="s">
        <v>88</v>
      </c>
      <c r="F73" s="30"/>
    </row>
    <row r="74" spans="1:7" ht="16.5">
      <c r="A74" s="27"/>
      <c r="B74" s="33"/>
      <c r="C74" s="33">
        <v>3</v>
      </c>
      <c r="D74" s="33"/>
      <c r="E74" s="35" t="s">
        <v>89</v>
      </c>
      <c r="F74" s="30">
        <f>'[1]2nd期用途明細表'!Q30</f>
        <v>60000</v>
      </c>
      <c r="G74" s="43" t="s">
        <v>90</v>
      </c>
    </row>
    <row r="75" spans="1:7" ht="16.5">
      <c r="A75" s="27"/>
      <c r="B75" s="33"/>
      <c r="C75" s="33"/>
      <c r="D75" s="33"/>
      <c r="E75" s="35"/>
      <c r="F75" s="30"/>
      <c r="G75" s="12" t="s">
        <v>91</v>
      </c>
    </row>
    <row r="76" spans="1:7" ht="16.5">
      <c r="A76" s="27"/>
      <c r="B76" s="33"/>
      <c r="C76" s="33"/>
      <c r="D76" s="33"/>
      <c r="E76" s="35"/>
      <c r="F76" s="30"/>
      <c r="G76" s="31" t="s">
        <v>92</v>
      </c>
    </row>
    <row r="77" spans="1:7" ht="16.5">
      <c r="A77" s="27"/>
      <c r="B77" s="33"/>
      <c r="C77" s="33"/>
      <c r="D77" s="33"/>
      <c r="E77" s="35"/>
      <c r="F77" s="30"/>
      <c r="G77" s="31" t="s">
        <v>93</v>
      </c>
    </row>
    <row r="78" spans="1:6" ht="16.5">
      <c r="A78" s="27"/>
      <c r="B78" s="33"/>
      <c r="C78" s="33"/>
      <c r="D78" s="33"/>
      <c r="E78" s="32" t="s">
        <v>94</v>
      </c>
      <c r="F78" s="30"/>
    </row>
    <row r="79" spans="1:6" ht="16.5">
      <c r="A79" s="27"/>
      <c r="B79" s="33">
        <v>6</v>
      </c>
      <c r="C79" s="33"/>
      <c r="D79" s="33"/>
      <c r="E79" s="32" t="s">
        <v>95</v>
      </c>
      <c r="F79" s="30">
        <f>F81</f>
        <v>20196</v>
      </c>
    </row>
    <row r="80" spans="1:6" ht="16.5">
      <c r="A80" s="27"/>
      <c r="B80" s="33"/>
      <c r="C80" s="33"/>
      <c r="D80" s="33"/>
      <c r="E80" s="34" t="s">
        <v>96</v>
      </c>
      <c r="F80" s="30"/>
    </row>
    <row r="81" spans="1:6" s="59" customFormat="1" ht="16.5">
      <c r="A81" s="44"/>
      <c r="B81" s="45"/>
      <c r="C81" s="45" t="s">
        <v>97</v>
      </c>
      <c r="D81" s="45"/>
      <c r="E81" s="58" t="s">
        <v>81</v>
      </c>
      <c r="F81" s="47">
        <f>F83</f>
        <v>20196</v>
      </c>
    </row>
    <row r="82" spans="1:6" ht="16.5">
      <c r="A82" s="27"/>
      <c r="B82" s="33"/>
      <c r="C82" s="33"/>
      <c r="D82" s="33"/>
      <c r="E82" s="35" t="s">
        <v>98</v>
      </c>
      <c r="F82" s="30"/>
    </row>
    <row r="83" spans="1:7" ht="16.5">
      <c r="A83" s="27"/>
      <c r="B83" s="33"/>
      <c r="C83" s="33">
        <v>1</v>
      </c>
      <c r="D83" s="33"/>
      <c r="E83" s="35" t="s">
        <v>99</v>
      </c>
      <c r="F83" s="30">
        <f>'[1]2nd期用途明細表'!Q33</f>
        <v>20196</v>
      </c>
      <c r="G83" s="12" t="s">
        <v>100</v>
      </c>
    </row>
    <row r="84" spans="1:7" ht="16.5">
      <c r="A84" s="27"/>
      <c r="B84" s="33"/>
      <c r="C84" s="33"/>
      <c r="D84" s="33"/>
      <c r="E84" s="35"/>
      <c r="F84" s="30"/>
      <c r="G84" s="12" t="s">
        <v>101</v>
      </c>
    </row>
    <row r="85" spans="1:6" ht="16.5">
      <c r="A85" s="27"/>
      <c r="B85" s="33"/>
      <c r="C85" s="33"/>
      <c r="D85" s="33"/>
      <c r="E85" s="32" t="s">
        <v>102</v>
      </c>
      <c r="F85" s="30"/>
    </row>
    <row r="86" spans="1:6" ht="16.5">
      <c r="A86" s="27"/>
      <c r="B86" s="33">
        <v>7</v>
      </c>
      <c r="C86" s="33"/>
      <c r="D86" s="33"/>
      <c r="E86" s="32" t="s">
        <v>103</v>
      </c>
      <c r="F86" s="30">
        <f>F88</f>
        <v>13900</v>
      </c>
    </row>
    <row r="87" spans="1:6" ht="16.5">
      <c r="A87" s="27"/>
      <c r="B87" s="33"/>
      <c r="C87" s="33"/>
      <c r="D87" s="33"/>
      <c r="E87" s="34" t="s">
        <v>104</v>
      </c>
      <c r="F87" s="30"/>
    </row>
    <row r="88" spans="1:6" ht="16.5">
      <c r="A88" s="27"/>
      <c r="B88" s="33"/>
      <c r="C88" s="33"/>
      <c r="D88" s="33"/>
      <c r="E88" s="34" t="s">
        <v>65</v>
      </c>
      <c r="F88" s="30">
        <f>F90</f>
        <v>13900</v>
      </c>
    </row>
    <row r="89" spans="1:6" ht="16.5">
      <c r="A89" s="27"/>
      <c r="B89" s="33"/>
      <c r="C89" s="33"/>
      <c r="D89" s="33"/>
      <c r="E89" s="35" t="s">
        <v>105</v>
      </c>
      <c r="F89" s="30"/>
    </row>
    <row r="90" spans="1:7" ht="16.5">
      <c r="A90" s="27"/>
      <c r="B90" s="33"/>
      <c r="C90" s="33">
        <v>1</v>
      </c>
      <c r="D90" s="33"/>
      <c r="E90" s="35" t="s">
        <v>106</v>
      </c>
      <c r="F90" s="30">
        <f>'[1]2nd期用途明細表'!Q37</f>
        <v>13900</v>
      </c>
      <c r="G90" s="12" t="s">
        <v>107</v>
      </c>
    </row>
    <row r="91" spans="1:7" ht="16.5">
      <c r="A91" s="27"/>
      <c r="B91" s="33"/>
      <c r="C91" s="33"/>
      <c r="D91" s="33"/>
      <c r="E91" s="35"/>
      <c r="F91" s="30"/>
      <c r="G91" s="31" t="s">
        <v>108</v>
      </c>
    </row>
    <row r="92" spans="1:7" ht="16.5">
      <c r="A92" s="27"/>
      <c r="B92" s="33"/>
      <c r="C92" s="33"/>
      <c r="D92" s="33"/>
      <c r="E92" s="35"/>
      <c r="F92" s="30"/>
      <c r="G92" s="31" t="s">
        <v>109</v>
      </c>
    </row>
    <row r="93" spans="1:7" ht="16.5">
      <c r="A93" s="27"/>
      <c r="B93" s="33"/>
      <c r="C93" s="33"/>
      <c r="D93" s="33"/>
      <c r="E93" s="35"/>
      <c r="F93" s="30"/>
      <c r="G93" s="12" t="s">
        <v>110</v>
      </c>
    </row>
    <row r="94" spans="1:7" ht="16.5">
      <c r="A94" s="27"/>
      <c r="B94" s="33"/>
      <c r="C94" s="33"/>
      <c r="D94" s="33"/>
      <c r="E94" s="35"/>
      <c r="F94" s="30"/>
      <c r="G94" s="31" t="s">
        <v>111</v>
      </c>
    </row>
    <row r="95" spans="1:7" ht="16.5">
      <c r="A95" s="27"/>
      <c r="B95" s="33"/>
      <c r="C95" s="33"/>
      <c r="D95" s="33"/>
      <c r="E95" s="35"/>
      <c r="F95" s="30"/>
      <c r="G95" s="31" t="s">
        <v>112</v>
      </c>
    </row>
    <row r="96" spans="1:7" ht="16.5">
      <c r="A96" s="27"/>
      <c r="B96" s="33"/>
      <c r="C96" s="33"/>
      <c r="D96" s="33"/>
      <c r="E96" s="35"/>
      <c r="F96" s="30"/>
      <c r="G96" s="12" t="s">
        <v>113</v>
      </c>
    </row>
    <row r="97" spans="1:7" ht="16.5">
      <c r="A97" s="27"/>
      <c r="B97" s="33"/>
      <c r="C97" s="33"/>
      <c r="D97" s="33"/>
      <c r="E97" s="35"/>
      <c r="F97" s="30"/>
      <c r="G97" s="31" t="s">
        <v>114</v>
      </c>
    </row>
    <row r="98" spans="1:7" ht="16.5">
      <c r="A98" s="27"/>
      <c r="B98" s="33"/>
      <c r="C98" s="33"/>
      <c r="D98" s="33"/>
      <c r="E98" s="35"/>
      <c r="F98" s="30"/>
      <c r="G98" s="31" t="s">
        <v>115</v>
      </c>
    </row>
    <row r="99" spans="1:7" ht="16.5">
      <c r="A99" s="27"/>
      <c r="B99" s="33"/>
      <c r="C99" s="33"/>
      <c r="D99" s="33"/>
      <c r="E99" s="35"/>
      <c r="F99" s="30"/>
      <c r="G99" s="31" t="s">
        <v>116</v>
      </c>
    </row>
    <row r="100" spans="1:6" ht="16.5">
      <c r="A100" s="27"/>
      <c r="B100" s="33"/>
      <c r="C100" s="33"/>
      <c r="D100" s="33"/>
      <c r="E100" s="29" t="s">
        <v>117</v>
      </c>
      <c r="F100" s="30"/>
    </row>
    <row r="101" spans="1:6" ht="16.5">
      <c r="A101" s="60">
        <v>2</v>
      </c>
      <c r="B101" s="61"/>
      <c r="C101" s="61"/>
      <c r="D101" s="61"/>
      <c r="E101" s="62" t="s">
        <v>118</v>
      </c>
      <c r="F101" s="30">
        <f>F103+F128+F144</f>
        <v>642520</v>
      </c>
    </row>
    <row r="102" spans="1:6" ht="16.5">
      <c r="A102" s="60"/>
      <c r="B102" s="61"/>
      <c r="C102" s="61"/>
      <c r="D102" s="61"/>
      <c r="E102" s="32" t="s">
        <v>119</v>
      </c>
      <c r="F102" s="30"/>
    </row>
    <row r="103" spans="1:6" ht="16.5">
      <c r="A103" s="60"/>
      <c r="B103" s="61">
        <v>1</v>
      </c>
      <c r="C103" s="61"/>
      <c r="D103" s="61"/>
      <c r="E103" s="32" t="s">
        <v>120</v>
      </c>
      <c r="F103" s="30">
        <f>F120+F105</f>
        <v>462480</v>
      </c>
    </row>
    <row r="104" spans="1:6" ht="16.5">
      <c r="A104" s="60"/>
      <c r="B104" s="61"/>
      <c r="C104" s="61"/>
      <c r="D104" s="61"/>
      <c r="E104" s="34" t="s">
        <v>121</v>
      </c>
      <c r="F104" s="30"/>
    </row>
    <row r="105" spans="1:6" ht="16.5">
      <c r="A105" s="60"/>
      <c r="B105" s="61"/>
      <c r="C105" s="61"/>
      <c r="D105" s="61"/>
      <c r="E105" s="34" t="s">
        <v>122</v>
      </c>
      <c r="F105" s="30">
        <f>F107+F110</f>
        <v>218110</v>
      </c>
    </row>
    <row r="106" spans="1:6" ht="16.5">
      <c r="A106" s="60"/>
      <c r="B106" s="61"/>
      <c r="C106" s="61"/>
      <c r="D106" s="61"/>
      <c r="E106" s="35" t="s">
        <v>123</v>
      </c>
      <c r="F106" s="30"/>
    </row>
    <row r="107" spans="1:7" ht="16.5">
      <c r="A107" s="60"/>
      <c r="B107" s="61"/>
      <c r="C107" s="61">
        <v>1</v>
      </c>
      <c r="D107" s="61"/>
      <c r="E107" s="35" t="s">
        <v>124</v>
      </c>
      <c r="F107" s="30">
        <f>'[1]2nd期用途明細表'!Q42</f>
        <v>15000</v>
      </c>
      <c r="G107" s="12" t="s">
        <v>125</v>
      </c>
    </row>
    <row r="108" spans="1:7" ht="16.5">
      <c r="A108" s="60"/>
      <c r="B108" s="61"/>
      <c r="C108" s="61"/>
      <c r="D108" s="61"/>
      <c r="E108" s="35"/>
      <c r="F108" s="30"/>
      <c r="G108" s="12" t="s">
        <v>126</v>
      </c>
    </row>
    <row r="109" spans="1:6" ht="16.5">
      <c r="A109" s="60"/>
      <c r="B109" s="61"/>
      <c r="C109" s="61"/>
      <c r="D109" s="61"/>
      <c r="E109" s="35" t="s">
        <v>127</v>
      </c>
      <c r="F109" s="30"/>
    </row>
    <row r="110" spans="1:7" s="31" customFormat="1" ht="16.5">
      <c r="A110" s="60"/>
      <c r="B110" s="61"/>
      <c r="C110" s="61">
        <v>2</v>
      </c>
      <c r="D110" s="61"/>
      <c r="E110" s="35" t="s">
        <v>128</v>
      </c>
      <c r="F110" s="30">
        <f>'[1]2nd期用途明細表'!Q43</f>
        <v>203110</v>
      </c>
      <c r="G110" s="31" t="s">
        <v>129</v>
      </c>
    </row>
    <row r="111" spans="1:7" s="31" customFormat="1" ht="16.5">
      <c r="A111" s="60"/>
      <c r="B111" s="61"/>
      <c r="C111" s="61"/>
      <c r="D111" s="61"/>
      <c r="E111" s="35"/>
      <c r="F111" s="30"/>
      <c r="G111" s="63" t="s">
        <v>130</v>
      </c>
    </row>
    <row r="112" spans="1:7" s="31" customFormat="1" ht="16.5">
      <c r="A112" s="60"/>
      <c r="B112" s="61"/>
      <c r="C112" s="61"/>
      <c r="D112" s="61"/>
      <c r="E112" s="35"/>
      <c r="F112" s="30"/>
      <c r="G112" s="64" t="s">
        <v>131</v>
      </c>
    </row>
    <row r="113" spans="1:7" s="31" customFormat="1" ht="16.5">
      <c r="A113" s="60"/>
      <c r="B113" s="61"/>
      <c r="C113" s="61"/>
      <c r="D113" s="61"/>
      <c r="E113" s="35"/>
      <c r="F113" s="30"/>
      <c r="G113" s="64" t="s">
        <v>132</v>
      </c>
    </row>
    <row r="114" spans="1:7" s="31" customFormat="1" ht="16.5">
      <c r="A114" s="60"/>
      <c r="B114" s="61"/>
      <c r="C114" s="61"/>
      <c r="D114" s="61"/>
      <c r="E114" s="35"/>
      <c r="F114" s="30"/>
      <c r="G114" s="31" t="s">
        <v>133</v>
      </c>
    </row>
    <row r="115" spans="1:7" s="31" customFormat="1" ht="16.5">
      <c r="A115" s="60"/>
      <c r="B115" s="61"/>
      <c r="C115" s="61"/>
      <c r="D115" s="61"/>
      <c r="E115" s="35"/>
      <c r="F115" s="30"/>
      <c r="G115" s="65" t="s">
        <v>134</v>
      </c>
    </row>
    <row r="116" spans="1:7" s="31" customFormat="1" ht="16.5">
      <c r="A116" s="60"/>
      <c r="B116" s="61"/>
      <c r="C116" s="61"/>
      <c r="D116" s="61"/>
      <c r="E116" s="35"/>
      <c r="F116" s="30"/>
      <c r="G116" s="65" t="s">
        <v>135</v>
      </c>
    </row>
    <row r="117" spans="1:7" s="31" customFormat="1" ht="16.5">
      <c r="A117" s="60"/>
      <c r="B117" s="61"/>
      <c r="C117" s="61"/>
      <c r="D117" s="61"/>
      <c r="E117" s="35"/>
      <c r="F117" s="30"/>
      <c r="G117" s="65" t="s">
        <v>136</v>
      </c>
    </row>
    <row r="118" spans="1:7" s="49" customFormat="1" ht="16.5">
      <c r="A118" s="66"/>
      <c r="B118" s="67"/>
      <c r="C118" s="67"/>
      <c r="D118" s="67"/>
      <c r="E118" s="46"/>
      <c r="F118" s="47"/>
      <c r="G118" s="68"/>
    </row>
    <row r="119" spans="1:6" ht="16.5">
      <c r="A119" s="60"/>
      <c r="B119" s="61"/>
      <c r="C119" s="61"/>
      <c r="D119" s="61"/>
      <c r="E119" s="34" t="s">
        <v>137</v>
      </c>
      <c r="F119" s="30"/>
    </row>
    <row r="120" spans="1:6" ht="16.5">
      <c r="A120" s="60"/>
      <c r="B120" s="61"/>
      <c r="C120" s="61"/>
      <c r="D120" s="61"/>
      <c r="E120" s="34" t="s">
        <v>138</v>
      </c>
      <c r="F120" s="30">
        <f>F122</f>
        <v>244370</v>
      </c>
    </row>
    <row r="121" spans="1:6" ht="16.5">
      <c r="A121" s="60"/>
      <c r="B121" s="61"/>
      <c r="C121" s="61"/>
      <c r="D121" s="61"/>
      <c r="E121" s="35" t="s">
        <v>139</v>
      </c>
      <c r="F121" s="30"/>
    </row>
    <row r="122" spans="1:7" ht="16.5">
      <c r="A122" s="60"/>
      <c r="B122" s="61"/>
      <c r="C122" s="61">
        <v>3</v>
      </c>
      <c r="D122" s="61"/>
      <c r="E122" s="35" t="s">
        <v>140</v>
      </c>
      <c r="F122" s="30">
        <f>'[1]2nd期用途明細表'!Q45</f>
        <v>244370</v>
      </c>
      <c r="G122" s="12" t="s">
        <v>141</v>
      </c>
    </row>
    <row r="123" spans="1:7" ht="16.5">
      <c r="A123" s="60"/>
      <c r="B123" s="61"/>
      <c r="C123" s="61"/>
      <c r="D123" s="61"/>
      <c r="E123" s="35"/>
      <c r="F123" s="30"/>
      <c r="G123" s="12" t="s">
        <v>142</v>
      </c>
    </row>
    <row r="124" spans="1:7" ht="16.5">
      <c r="A124" s="60"/>
      <c r="B124" s="61"/>
      <c r="C124" s="61"/>
      <c r="D124" s="61"/>
      <c r="E124" s="35"/>
      <c r="F124" s="30"/>
      <c r="G124" s="12" t="s">
        <v>143</v>
      </c>
    </row>
    <row r="125" spans="1:7" ht="16.5">
      <c r="A125" s="60"/>
      <c r="B125" s="61"/>
      <c r="C125" s="61"/>
      <c r="D125" s="61"/>
      <c r="E125" s="35"/>
      <c r="F125" s="30"/>
      <c r="G125" s="31" t="s">
        <v>144</v>
      </c>
    </row>
    <row r="126" spans="1:7" ht="16.5">
      <c r="A126" s="60"/>
      <c r="B126" s="61"/>
      <c r="C126" s="61"/>
      <c r="D126" s="61"/>
      <c r="E126" s="35"/>
      <c r="F126" s="30"/>
      <c r="G126" s="31" t="s">
        <v>145</v>
      </c>
    </row>
    <row r="127" spans="1:6" ht="16.5">
      <c r="A127" s="60"/>
      <c r="B127" s="61"/>
      <c r="C127" s="61"/>
      <c r="D127" s="61"/>
      <c r="E127" s="32" t="s">
        <v>146</v>
      </c>
      <c r="F127" s="30"/>
    </row>
    <row r="128" spans="1:6" ht="16.5">
      <c r="A128" s="60"/>
      <c r="B128" s="61">
        <v>2</v>
      </c>
      <c r="C128" s="61"/>
      <c r="D128" s="61"/>
      <c r="E128" s="32" t="s">
        <v>147</v>
      </c>
      <c r="F128" s="30">
        <f>F137+F130</f>
        <v>146000</v>
      </c>
    </row>
    <row r="129" spans="1:6" ht="16.5">
      <c r="A129" s="60"/>
      <c r="B129" s="61"/>
      <c r="C129" s="61"/>
      <c r="D129" s="61"/>
      <c r="E129" s="34" t="s">
        <v>148</v>
      </c>
      <c r="F129" s="30"/>
    </row>
    <row r="130" spans="1:6" ht="16.5">
      <c r="A130" s="60"/>
      <c r="B130" s="61"/>
      <c r="C130" s="61" t="s">
        <v>97</v>
      </c>
      <c r="D130" s="61"/>
      <c r="E130" s="34" t="s">
        <v>122</v>
      </c>
      <c r="F130" s="30">
        <f>F132</f>
        <v>40000</v>
      </c>
    </row>
    <row r="131" spans="1:6" ht="16.5">
      <c r="A131" s="60"/>
      <c r="B131" s="61"/>
      <c r="C131" s="61"/>
      <c r="D131" s="61"/>
      <c r="E131" s="35" t="s">
        <v>149</v>
      </c>
      <c r="F131" s="30"/>
    </row>
    <row r="132" spans="1:7" ht="16.5">
      <c r="A132" s="60"/>
      <c r="B132" s="61"/>
      <c r="C132" s="61">
        <v>1</v>
      </c>
      <c r="D132" s="61" t="s">
        <v>97</v>
      </c>
      <c r="E132" s="35" t="s">
        <v>150</v>
      </c>
      <c r="F132" s="30">
        <f>'[1]2nd期用途明細表'!Q48</f>
        <v>40000</v>
      </c>
      <c r="G132" s="57" t="s">
        <v>4</v>
      </c>
    </row>
    <row r="133" spans="1:7" ht="16.5">
      <c r="A133" s="60"/>
      <c r="B133" s="61"/>
      <c r="C133" s="61"/>
      <c r="D133" s="61"/>
      <c r="E133" s="35"/>
      <c r="F133" s="30"/>
      <c r="G133" s="57" t="s">
        <v>151</v>
      </c>
    </row>
    <row r="134" spans="1:7" ht="16.5">
      <c r="A134" s="60"/>
      <c r="B134" s="61"/>
      <c r="C134" s="61"/>
      <c r="D134" s="61"/>
      <c r="E134" s="35"/>
      <c r="F134" s="30"/>
      <c r="G134" s="57" t="s">
        <v>152</v>
      </c>
    </row>
    <row r="135" spans="1:7" ht="16.5">
      <c r="A135" s="60"/>
      <c r="B135" s="61"/>
      <c r="C135" s="61"/>
      <c r="D135" s="61"/>
      <c r="E135" s="35"/>
      <c r="F135" s="30"/>
      <c r="G135" s="57" t="s">
        <v>153</v>
      </c>
    </row>
    <row r="136" spans="1:6" ht="16.5">
      <c r="A136" s="60"/>
      <c r="B136" s="61"/>
      <c r="C136" s="61"/>
      <c r="D136" s="61"/>
      <c r="E136" s="34" t="s">
        <v>154</v>
      </c>
      <c r="F136" s="30"/>
    </row>
    <row r="137" spans="1:6" ht="16.5">
      <c r="A137" s="60"/>
      <c r="B137" s="61"/>
      <c r="C137" s="61" t="s">
        <v>97</v>
      </c>
      <c r="D137" s="61"/>
      <c r="E137" s="34" t="s">
        <v>81</v>
      </c>
      <c r="F137" s="30">
        <f>F139</f>
        <v>106000</v>
      </c>
    </row>
    <row r="138" spans="1:6" ht="16.5">
      <c r="A138" s="60"/>
      <c r="B138" s="61"/>
      <c r="C138" s="61"/>
      <c r="D138" s="61"/>
      <c r="E138" s="35" t="s">
        <v>155</v>
      </c>
      <c r="F138" s="30"/>
    </row>
    <row r="139" spans="1:7" ht="16.5">
      <c r="A139" s="60"/>
      <c r="B139" s="61"/>
      <c r="C139" s="61">
        <v>2</v>
      </c>
      <c r="D139" s="61" t="s">
        <v>97</v>
      </c>
      <c r="E139" s="35" t="s">
        <v>156</v>
      </c>
      <c r="F139" s="30">
        <f>'[1]2nd期用途明細表'!Q51</f>
        <v>106000</v>
      </c>
      <c r="G139" s="12" t="s">
        <v>157</v>
      </c>
    </row>
    <row r="140" spans="1:7" ht="16.5">
      <c r="A140" s="60"/>
      <c r="B140" s="61"/>
      <c r="C140" s="61"/>
      <c r="D140" s="61"/>
      <c r="E140" s="35"/>
      <c r="F140" s="30"/>
      <c r="G140" s="12" t="s">
        <v>158</v>
      </c>
    </row>
    <row r="141" spans="1:7" ht="16.5">
      <c r="A141" s="60"/>
      <c r="B141" s="61"/>
      <c r="C141" s="61"/>
      <c r="D141" s="61"/>
      <c r="E141" s="35"/>
      <c r="F141" s="30"/>
      <c r="G141" s="65" t="s">
        <v>159</v>
      </c>
    </row>
    <row r="142" spans="1:7" ht="16.5">
      <c r="A142" s="60"/>
      <c r="B142" s="61"/>
      <c r="C142" s="61"/>
      <c r="D142" s="61"/>
      <c r="E142" s="35"/>
      <c r="F142" s="30"/>
      <c r="G142" s="65" t="s">
        <v>160</v>
      </c>
    </row>
    <row r="143" spans="1:6" ht="16.5">
      <c r="A143" s="60"/>
      <c r="B143" s="61"/>
      <c r="C143" s="61"/>
      <c r="D143" s="61"/>
      <c r="E143" s="32" t="s">
        <v>161</v>
      </c>
      <c r="F143" s="30"/>
    </row>
    <row r="144" spans="1:6" ht="16.5">
      <c r="A144" s="60"/>
      <c r="B144" s="61">
        <v>3</v>
      </c>
      <c r="C144" s="61"/>
      <c r="D144" s="61"/>
      <c r="E144" s="32" t="s">
        <v>162</v>
      </c>
      <c r="F144" s="30">
        <f>F146</f>
        <v>34040</v>
      </c>
    </row>
    <row r="145" spans="1:6" ht="16.5">
      <c r="A145" s="60"/>
      <c r="B145" s="61"/>
      <c r="C145" s="61"/>
      <c r="D145" s="61"/>
      <c r="E145" s="34" t="s">
        <v>163</v>
      </c>
      <c r="F145" s="30"/>
    </row>
    <row r="146" spans="1:6" s="31" customFormat="1" ht="16.5">
      <c r="A146" s="60"/>
      <c r="B146" s="61"/>
      <c r="C146" s="61"/>
      <c r="D146" s="61"/>
      <c r="E146" s="34" t="s">
        <v>122</v>
      </c>
      <c r="F146" s="30">
        <f>F148</f>
        <v>34040</v>
      </c>
    </row>
    <row r="147" spans="1:6" s="31" customFormat="1" ht="16.5">
      <c r="A147" s="60"/>
      <c r="B147" s="61"/>
      <c r="C147" s="61"/>
      <c r="D147" s="61"/>
      <c r="E147" s="35" t="s">
        <v>164</v>
      </c>
      <c r="F147" s="30"/>
    </row>
    <row r="148" spans="1:7" s="31" customFormat="1" ht="16.5">
      <c r="A148" s="60"/>
      <c r="B148" s="61"/>
      <c r="C148" s="61">
        <v>1</v>
      </c>
      <c r="D148" s="61"/>
      <c r="E148" s="35" t="s">
        <v>165</v>
      </c>
      <c r="F148" s="30">
        <f>'[1]2nd期用途明細表'!Q54</f>
        <v>34040</v>
      </c>
      <c r="G148" s="31" t="s">
        <v>166</v>
      </c>
    </row>
    <row r="149" spans="1:6" s="31" customFormat="1" ht="16.5">
      <c r="A149" s="60"/>
      <c r="B149" s="61"/>
      <c r="C149" s="61"/>
      <c r="D149" s="61"/>
      <c r="E149" s="29" t="s">
        <v>167</v>
      </c>
      <c r="F149" s="30"/>
    </row>
    <row r="150" spans="1:6" s="31" customFormat="1" ht="16.5">
      <c r="A150" s="60">
        <v>3</v>
      </c>
      <c r="B150" s="61"/>
      <c r="C150" s="61"/>
      <c r="D150" s="61"/>
      <c r="E150" s="29" t="s">
        <v>168</v>
      </c>
      <c r="F150" s="30">
        <f>F152+F161+F169</f>
        <v>835371</v>
      </c>
    </row>
    <row r="151" spans="1:7" s="31" customFormat="1" ht="16.5">
      <c r="A151" s="69"/>
      <c r="B151" s="70"/>
      <c r="C151" s="61"/>
      <c r="D151" s="70"/>
      <c r="E151" s="32" t="s">
        <v>169</v>
      </c>
      <c r="F151" s="30"/>
      <c r="G151" s="71"/>
    </row>
    <row r="152" spans="1:6" s="31" customFormat="1" ht="16.5">
      <c r="A152" s="60"/>
      <c r="B152" s="61">
        <v>1</v>
      </c>
      <c r="C152" s="61"/>
      <c r="D152" s="61"/>
      <c r="E152" s="32" t="s">
        <v>170</v>
      </c>
      <c r="F152" s="30">
        <f>F154</f>
        <v>800000</v>
      </c>
    </row>
    <row r="153" spans="1:6" s="31" customFormat="1" ht="16.5">
      <c r="A153" s="60"/>
      <c r="B153" s="61"/>
      <c r="C153" s="61"/>
      <c r="D153" s="61"/>
      <c r="E153" s="34" t="s">
        <v>171</v>
      </c>
      <c r="F153" s="30"/>
    </row>
    <row r="154" spans="1:6" s="31" customFormat="1" ht="16.5">
      <c r="A154" s="60"/>
      <c r="B154" s="61"/>
      <c r="C154" s="61"/>
      <c r="D154" s="61"/>
      <c r="E154" s="34" t="s">
        <v>81</v>
      </c>
      <c r="F154" s="30">
        <f>F157</f>
        <v>800000</v>
      </c>
    </row>
    <row r="155" spans="1:6" s="49" customFormat="1" ht="16.5">
      <c r="A155" s="66"/>
      <c r="B155" s="67"/>
      <c r="C155" s="67"/>
      <c r="D155" s="67"/>
      <c r="E155" s="58"/>
      <c r="F155" s="47"/>
    </row>
    <row r="156" spans="1:6" s="31" customFormat="1" ht="16.5">
      <c r="A156" s="60"/>
      <c r="B156" s="61"/>
      <c r="C156" s="61"/>
      <c r="D156" s="61"/>
      <c r="E156" s="35" t="s">
        <v>172</v>
      </c>
      <c r="F156" s="30"/>
    </row>
    <row r="157" spans="1:7" s="31" customFormat="1" ht="16.5">
      <c r="A157" s="60"/>
      <c r="B157" s="61"/>
      <c r="C157" s="61">
        <v>1</v>
      </c>
      <c r="D157" s="61"/>
      <c r="E157" s="35" t="s">
        <v>173</v>
      </c>
      <c r="F157" s="30">
        <f>'[1]2nd期用途明細表'!Q58</f>
        <v>800000</v>
      </c>
      <c r="G157" s="31" t="s">
        <v>174</v>
      </c>
    </row>
    <row r="158" spans="1:7" s="31" customFormat="1" ht="16.5">
      <c r="A158" s="60"/>
      <c r="B158" s="61"/>
      <c r="C158" s="61"/>
      <c r="D158" s="61"/>
      <c r="E158" s="35"/>
      <c r="F158" s="30"/>
      <c r="G158" s="31" t="s">
        <v>175</v>
      </c>
    </row>
    <row r="159" spans="1:7" s="31" customFormat="1" ht="16.5">
      <c r="A159" s="60"/>
      <c r="B159" s="61"/>
      <c r="C159" s="61"/>
      <c r="D159" s="61"/>
      <c r="E159" s="35"/>
      <c r="F159" s="30"/>
      <c r="G159" s="31" t="s">
        <v>176</v>
      </c>
    </row>
    <row r="160" spans="1:6" s="31" customFormat="1" ht="16.5">
      <c r="A160" s="60"/>
      <c r="B160" s="61"/>
      <c r="C160" s="61"/>
      <c r="D160" s="61"/>
      <c r="E160" s="32" t="s">
        <v>177</v>
      </c>
      <c r="F160" s="30"/>
    </row>
    <row r="161" spans="1:7" s="31" customFormat="1" ht="16.5">
      <c r="A161" s="69"/>
      <c r="B161" s="61">
        <v>2</v>
      </c>
      <c r="C161" s="61"/>
      <c r="D161" s="70"/>
      <c r="E161" s="32" t="s">
        <v>178</v>
      </c>
      <c r="F161" s="30">
        <f>F163</f>
        <v>4941</v>
      </c>
      <c r="G161" s="72"/>
    </row>
    <row r="162" spans="1:7" s="31" customFormat="1" ht="16.5">
      <c r="A162" s="69"/>
      <c r="B162" s="61"/>
      <c r="C162" s="61"/>
      <c r="D162" s="70"/>
      <c r="E162" s="34" t="s">
        <v>179</v>
      </c>
      <c r="F162" s="30"/>
      <c r="G162" s="72"/>
    </row>
    <row r="163" spans="1:7" s="31" customFormat="1" ht="16.5">
      <c r="A163" s="69"/>
      <c r="B163" s="70"/>
      <c r="C163" s="61"/>
      <c r="D163" s="70"/>
      <c r="E163" s="34" t="s">
        <v>180</v>
      </c>
      <c r="F163" s="30">
        <f>F165+F167</f>
        <v>4941</v>
      </c>
      <c r="G163" s="72"/>
    </row>
    <row r="164" spans="1:7" s="31" customFormat="1" ht="16.5">
      <c r="A164" s="69"/>
      <c r="B164" s="70"/>
      <c r="C164" s="61"/>
      <c r="D164" s="70"/>
      <c r="E164" s="35" t="s">
        <v>181</v>
      </c>
      <c r="F164" s="30"/>
      <c r="G164" s="72"/>
    </row>
    <row r="165" spans="1:7" s="31" customFormat="1" ht="16.5">
      <c r="A165" s="69"/>
      <c r="B165" s="70"/>
      <c r="C165" s="61">
        <v>1</v>
      </c>
      <c r="D165" s="70"/>
      <c r="E165" s="35" t="s">
        <v>182</v>
      </c>
      <c r="F165" s="30">
        <f>'[1]2nd期用途明細表'!Q61</f>
        <v>4359</v>
      </c>
      <c r="G165" s="72" t="s">
        <v>183</v>
      </c>
    </row>
    <row r="166" spans="1:7" s="31" customFormat="1" ht="16.5">
      <c r="A166" s="69"/>
      <c r="B166" s="70"/>
      <c r="C166" s="61"/>
      <c r="D166" s="70"/>
      <c r="E166" s="35" t="s">
        <v>184</v>
      </c>
      <c r="F166" s="30"/>
      <c r="G166" s="72"/>
    </row>
    <row r="167" spans="1:7" s="31" customFormat="1" ht="16.5">
      <c r="A167" s="69"/>
      <c r="B167" s="70"/>
      <c r="C167" s="61">
        <v>2</v>
      </c>
      <c r="D167" s="70"/>
      <c r="E167" s="35" t="s">
        <v>185</v>
      </c>
      <c r="F167" s="30">
        <f>'[1]2nd期用途明細表'!Q62</f>
        <v>582</v>
      </c>
      <c r="G167" s="71" t="s">
        <v>186</v>
      </c>
    </row>
    <row r="168" spans="1:6" s="31" customFormat="1" ht="16.5">
      <c r="A168" s="60"/>
      <c r="B168" s="61"/>
      <c r="C168" s="61"/>
      <c r="D168" s="61"/>
      <c r="E168" s="32" t="s">
        <v>187</v>
      </c>
      <c r="F168" s="30"/>
    </row>
    <row r="169" spans="1:7" s="31" customFormat="1" ht="16.5">
      <c r="A169" s="60"/>
      <c r="B169" s="61">
        <v>3</v>
      </c>
      <c r="C169" s="61"/>
      <c r="D169" s="61"/>
      <c r="E169" s="32" t="s">
        <v>188</v>
      </c>
      <c r="F169" s="30">
        <f>F171</f>
        <v>30430</v>
      </c>
      <c r="G169" s="73"/>
    </row>
    <row r="170" spans="1:7" s="31" customFormat="1" ht="16.5">
      <c r="A170" s="60"/>
      <c r="B170" s="61"/>
      <c r="C170" s="61"/>
      <c r="D170" s="61"/>
      <c r="E170" s="34" t="s">
        <v>189</v>
      </c>
      <c r="F170" s="30"/>
      <c r="G170" s="73"/>
    </row>
    <row r="171" spans="1:7" s="31" customFormat="1" ht="16.5">
      <c r="A171" s="60"/>
      <c r="B171" s="61"/>
      <c r="C171" s="61"/>
      <c r="D171" s="61"/>
      <c r="E171" s="34" t="s">
        <v>180</v>
      </c>
      <c r="F171" s="30">
        <f>F173</f>
        <v>30430</v>
      </c>
      <c r="G171" s="71"/>
    </row>
    <row r="172" spans="1:7" s="31" customFormat="1" ht="16.5">
      <c r="A172" s="60"/>
      <c r="B172" s="61"/>
      <c r="C172" s="61"/>
      <c r="D172" s="61"/>
      <c r="E172" s="35" t="s">
        <v>190</v>
      </c>
      <c r="F172" s="30"/>
      <c r="G172" s="71"/>
    </row>
    <row r="173" spans="1:7" s="31" customFormat="1" ht="16.5">
      <c r="A173" s="60"/>
      <c r="B173" s="61"/>
      <c r="C173" s="61">
        <v>1</v>
      </c>
      <c r="D173" s="61"/>
      <c r="E173" s="35" t="s">
        <v>191</v>
      </c>
      <c r="F173" s="30">
        <f>'[1]2nd期用途明細表'!Q65</f>
        <v>30430</v>
      </c>
      <c r="G173" s="71" t="s">
        <v>192</v>
      </c>
    </row>
    <row r="174" spans="1:7" s="31" customFormat="1" ht="16.5">
      <c r="A174" s="60"/>
      <c r="B174" s="61"/>
      <c r="C174" s="61"/>
      <c r="D174" s="61"/>
      <c r="E174" s="29" t="s">
        <v>193</v>
      </c>
      <c r="F174" s="30"/>
      <c r="G174" s="71"/>
    </row>
    <row r="175" spans="1:6" s="31" customFormat="1" ht="16.5">
      <c r="A175" s="27">
        <v>4</v>
      </c>
      <c r="B175" s="61"/>
      <c r="C175" s="61"/>
      <c r="D175" s="61"/>
      <c r="E175" s="62" t="s">
        <v>194</v>
      </c>
      <c r="F175" s="30">
        <f>F177</f>
        <v>4069773</v>
      </c>
    </row>
    <row r="176" spans="1:6" s="31" customFormat="1" ht="16.5">
      <c r="A176" s="27"/>
      <c r="B176" s="61"/>
      <c r="C176" s="61"/>
      <c r="D176" s="61"/>
      <c r="E176" s="32" t="s">
        <v>195</v>
      </c>
      <c r="F176" s="30"/>
    </row>
    <row r="177" spans="1:6" s="31" customFormat="1" ht="16.5">
      <c r="A177" s="27"/>
      <c r="B177" s="61">
        <v>1</v>
      </c>
      <c r="C177" s="61"/>
      <c r="D177" s="61"/>
      <c r="E177" s="32" t="s">
        <v>196</v>
      </c>
      <c r="F177" s="30">
        <f>F179+F186</f>
        <v>4069773</v>
      </c>
    </row>
    <row r="178" spans="1:6" s="31" customFormat="1" ht="16.5">
      <c r="A178" s="27"/>
      <c r="B178" s="61"/>
      <c r="C178" s="61"/>
      <c r="D178" s="61"/>
      <c r="E178" s="34" t="s">
        <v>197</v>
      </c>
      <c r="F178" s="30"/>
    </row>
    <row r="179" spans="1:6" s="31" customFormat="1" ht="16.5">
      <c r="A179" s="27"/>
      <c r="B179" s="61"/>
      <c r="C179" s="61"/>
      <c r="D179" s="61"/>
      <c r="E179" s="34" t="s">
        <v>198</v>
      </c>
      <c r="F179" s="30">
        <f>F181</f>
        <v>3645498</v>
      </c>
    </row>
    <row r="180" spans="1:6" s="31" customFormat="1" ht="16.5">
      <c r="A180" s="27"/>
      <c r="B180" s="61"/>
      <c r="C180" s="61"/>
      <c r="D180" s="61"/>
      <c r="E180" s="35" t="s">
        <v>199</v>
      </c>
      <c r="F180" s="30"/>
    </row>
    <row r="181" spans="1:7" s="31" customFormat="1" ht="16.5">
      <c r="A181" s="27"/>
      <c r="B181" s="61"/>
      <c r="C181" s="61">
        <v>1</v>
      </c>
      <c r="D181" s="61"/>
      <c r="E181" s="35" t="s">
        <v>200</v>
      </c>
      <c r="F181" s="30">
        <f>'[1]2nd期用途明細表'!Q69</f>
        <v>3645498</v>
      </c>
      <c r="G181" s="31" t="s">
        <v>201</v>
      </c>
    </row>
    <row r="182" spans="1:7" s="31" customFormat="1" ht="16.5">
      <c r="A182" s="27"/>
      <c r="B182" s="61"/>
      <c r="C182" s="61"/>
      <c r="D182" s="61"/>
      <c r="E182" s="35"/>
      <c r="F182" s="30"/>
      <c r="G182" s="31" t="s">
        <v>202</v>
      </c>
    </row>
    <row r="183" spans="1:7" s="31" customFormat="1" ht="16.5">
      <c r="A183" s="27"/>
      <c r="B183" s="61"/>
      <c r="C183" s="61"/>
      <c r="D183" s="61"/>
      <c r="E183" s="35"/>
      <c r="F183" s="30"/>
      <c r="G183" s="31" t="s">
        <v>203</v>
      </c>
    </row>
    <row r="184" spans="1:7" s="31" customFormat="1" ht="16.5">
      <c r="A184" s="27"/>
      <c r="B184" s="61"/>
      <c r="C184" s="61"/>
      <c r="D184" s="61"/>
      <c r="E184" s="35"/>
      <c r="F184" s="30"/>
      <c r="G184" s="31" t="s">
        <v>204</v>
      </c>
    </row>
    <row r="185" spans="1:6" s="31" customFormat="1" ht="16.5">
      <c r="A185" s="27"/>
      <c r="B185" s="61"/>
      <c r="C185" s="61"/>
      <c r="D185" s="61"/>
      <c r="E185" s="34" t="s">
        <v>205</v>
      </c>
      <c r="F185" s="30"/>
    </row>
    <row r="186" spans="1:6" s="31" customFormat="1" ht="16.5">
      <c r="A186" s="27"/>
      <c r="B186" s="61"/>
      <c r="C186" s="61"/>
      <c r="D186" s="61"/>
      <c r="E186" s="34" t="s">
        <v>206</v>
      </c>
      <c r="F186" s="30">
        <f>F188</f>
        <v>424275</v>
      </c>
    </row>
    <row r="187" spans="1:6" s="31" customFormat="1" ht="16.5">
      <c r="A187" s="27"/>
      <c r="B187" s="61"/>
      <c r="C187" s="61"/>
      <c r="D187" s="61"/>
      <c r="E187" s="35" t="s">
        <v>207</v>
      </c>
      <c r="F187" s="30"/>
    </row>
    <row r="188" spans="1:7" s="31" customFormat="1" ht="16.5">
      <c r="A188" s="27"/>
      <c r="B188" s="61"/>
      <c r="C188" s="61">
        <v>2</v>
      </c>
      <c r="D188" s="61"/>
      <c r="E188" s="35" t="s">
        <v>208</v>
      </c>
      <c r="F188" s="30">
        <f>'[1]2nd期用途明細表'!Q72</f>
        <v>424275</v>
      </c>
      <c r="G188" s="31" t="s">
        <v>209</v>
      </c>
    </row>
    <row r="189" spans="1:7" s="31" customFormat="1" ht="16.5">
      <c r="A189" s="27"/>
      <c r="B189" s="61"/>
      <c r="C189" s="61"/>
      <c r="D189" s="61"/>
      <c r="E189" s="35"/>
      <c r="F189" s="30"/>
      <c r="G189" s="31" t="s">
        <v>210</v>
      </c>
    </row>
    <row r="190" spans="1:6" s="31" customFormat="1" ht="16.5">
      <c r="A190" s="27"/>
      <c r="B190" s="61"/>
      <c r="C190" s="61"/>
      <c r="D190" s="61"/>
      <c r="E190" s="29" t="s">
        <v>211</v>
      </c>
      <c r="F190" s="30"/>
    </row>
    <row r="191" spans="1:7" s="31" customFormat="1" ht="16.5">
      <c r="A191" s="27">
        <v>5</v>
      </c>
      <c r="B191" s="33"/>
      <c r="C191" s="33"/>
      <c r="D191" s="33"/>
      <c r="E191" s="29" t="s">
        <v>212</v>
      </c>
      <c r="F191" s="30">
        <f>F194+F203</f>
        <v>417500</v>
      </c>
      <c r="G191" s="74"/>
    </row>
    <row r="192" spans="1:7" s="49" customFormat="1" ht="16.5">
      <c r="A192" s="44"/>
      <c r="B192" s="45"/>
      <c r="C192" s="45"/>
      <c r="D192" s="45"/>
      <c r="E192" s="75"/>
      <c r="F192" s="47"/>
      <c r="G192" s="76"/>
    </row>
    <row r="193" spans="1:7" s="31" customFormat="1" ht="16.5">
      <c r="A193" s="27"/>
      <c r="B193" s="33"/>
      <c r="C193" s="33"/>
      <c r="D193" s="33"/>
      <c r="E193" s="32" t="s">
        <v>213</v>
      </c>
      <c r="F193" s="30"/>
      <c r="G193" s="74"/>
    </row>
    <row r="194" spans="1:7" s="31" customFormat="1" ht="16.5">
      <c r="A194" s="27"/>
      <c r="B194" s="33">
        <v>1</v>
      </c>
      <c r="C194" s="33"/>
      <c r="D194" s="33"/>
      <c r="E194" s="32" t="s">
        <v>214</v>
      </c>
      <c r="F194" s="30">
        <f>F196</f>
        <v>108000</v>
      </c>
      <c r="G194" s="74"/>
    </row>
    <row r="195" spans="1:7" s="31" customFormat="1" ht="16.5">
      <c r="A195" s="27"/>
      <c r="B195" s="33"/>
      <c r="C195" s="33"/>
      <c r="D195" s="33"/>
      <c r="E195" s="34" t="s">
        <v>215</v>
      </c>
      <c r="F195" s="30"/>
      <c r="G195" s="74"/>
    </row>
    <row r="196" spans="1:7" s="31" customFormat="1" ht="16.5">
      <c r="A196" s="27"/>
      <c r="B196" s="33"/>
      <c r="C196" s="33"/>
      <c r="D196" s="33"/>
      <c r="E196" s="34" t="s">
        <v>216</v>
      </c>
      <c r="F196" s="30">
        <f>F198</f>
        <v>108000</v>
      </c>
      <c r="G196" s="74"/>
    </row>
    <row r="197" spans="1:7" s="31" customFormat="1" ht="16.5">
      <c r="A197" s="27"/>
      <c r="B197" s="33"/>
      <c r="C197" s="33"/>
      <c r="D197" s="33"/>
      <c r="E197" s="35" t="s">
        <v>217</v>
      </c>
      <c r="F197" s="30"/>
      <c r="G197" s="74"/>
    </row>
    <row r="198" spans="1:7" s="31" customFormat="1" ht="16.5">
      <c r="A198" s="27"/>
      <c r="B198" s="33"/>
      <c r="C198" s="33">
        <v>1</v>
      </c>
      <c r="D198" s="33"/>
      <c r="E198" s="35" t="s">
        <v>218</v>
      </c>
      <c r="F198" s="30">
        <f>'[1]2nd期用途明細表'!Q77</f>
        <v>108000</v>
      </c>
      <c r="G198" s="74" t="s">
        <v>219</v>
      </c>
    </row>
    <row r="199" spans="1:7" s="31" customFormat="1" ht="16.5">
      <c r="A199" s="27"/>
      <c r="B199" s="33"/>
      <c r="C199" s="33"/>
      <c r="D199" s="33"/>
      <c r="E199" s="35"/>
      <c r="F199" s="30"/>
      <c r="G199" s="74" t="s">
        <v>220</v>
      </c>
    </row>
    <row r="200" spans="1:7" s="31" customFormat="1" ht="16.5">
      <c r="A200" s="27"/>
      <c r="B200" s="33"/>
      <c r="C200" s="33"/>
      <c r="D200" s="33"/>
      <c r="E200" s="35"/>
      <c r="F200" s="30"/>
      <c r="G200" s="74" t="s">
        <v>221</v>
      </c>
    </row>
    <row r="201" spans="1:7" s="31" customFormat="1" ht="16.5">
      <c r="A201" s="27"/>
      <c r="B201" s="33"/>
      <c r="C201" s="33"/>
      <c r="D201" s="33"/>
      <c r="E201" s="35"/>
      <c r="F201" s="30"/>
      <c r="G201" s="74" t="s">
        <v>222</v>
      </c>
    </row>
    <row r="202" spans="1:7" s="31" customFormat="1" ht="16.5">
      <c r="A202" s="27"/>
      <c r="B202" s="33"/>
      <c r="C202" s="33"/>
      <c r="D202" s="33"/>
      <c r="E202" s="32" t="s">
        <v>223</v>
      </c>
      <c r="F202" s="30"/>
      <c r="G202" s="74"/>
    </row>
    <row r="203" spans="1:7" s="31" customFormat="1" ht="16.5">
      <c r="A203" s="27"/>
      <c r="B203" s="33">
        <v>2</v>
      </c>
      <c r="C203" s="33"/>
      <c r="D203" s="33"/>
      <c r="E203" s="32" t="s">
        <v>224</v>
      </c>
      <c r="F203" s="30">
        <f>F205</f>
        <v>309500</v>
      </c>
      <c r="G203" s="74"/>
    </row>
    <row r="204" spans="1:7" s="31" customFormat="1" ht="16.5">
      <c r="A204" s="27"/>
      <c r="B204" s="33"/>
      <c r="C204" s="33"/>
      <c r="D204" s="33"/>
      <c r="E204" s="34" t="s">
        <v>225</v>
      </c>
      <c r="F204" s="30"/>
      <c r="G204" s="74"/>
    </row>
    <row r="205" spans="1:7" s="31" customFormat="1" ht="16.5">
      <c r="A205" s="27"/>
      <c r="B205" s="33"/>
      <c r="C205" s="33"/>
      <c r="D205" s="33"/>
      <c r="E205" s="34" t="s">
        <v>226</v>
      </c>
      <c r="F205" s="30">
        <f>F207</f>
        <v>309500</v>
      </c>
      <c r="G205" s="74"/>
    </row>
    <row r="206" spans="1:7" s="31" customFormat="1" ht="16.5">
      <c r="A206" s="27"/>
      <c r="B206" s="33"/>
      <c r="C206" s="33"/>
      <c r="D206" s="33"/>
      <c r="E206" s="35" t="s">
        <v>227</v>
      </c>
      <c r="F206" s="30"/>
      <c r="G206" s="74"/>
    </row>
    <row r="207" spans="1:7" s="31" customFormat="1" ht="16.5">
      <c r="A207" s="27"/>
      <c r="B207" s="33"/>
      <c r="C207" s="33">
        <v>1</v>
      </c>
      <c r="D207" s="33"/>
      <c r="E207" s="35" t="s">
        <v>228</v>
      </c>
      <c r="F207" s="30">
        <f>'[1]2nd期用途明細表'!Q80</f>
        <v>309500</v>
      </c>
      <c r="G207" s="36" t="s">
        <v>229</v>
      </c>
    </row>
    <row r="208" spans="1:7" s="31" customFormat="1" ht="16.5">
      <c r="A208" s="27"/>
      <c r="B208" s="33"/>
      <c r="C208" s="33"/>
      <c r="D208" s="33"/>
      <c r="E208" s="35"/>
      <c r="F208" s="30"/>
      <c r="G208" s="36" t="s">
        <v>230</v>
      </c>
    </row>
    <row r="209" spans="1:7" s="31" customFormat="1" ht="16.5">
      <c r="A209" s="27"/>
      <c r="B209" s="33"/>
      <c r="C209" s="33"/>
      <c r="D209" s="33"/>
      <c r="E209" s="29" t="s">
        <v>231</v>
      </c>
      <c r="F209" s="30"/>
      <c r="G209" s="36"/>
    </row>
    <row r="210" spans="1:6" s="31" customFormat="1" ht="16.5">
      <c r="A210" s="27">
        <v>6</v>
      </c>
      <c r="B210" s="33"/>
      <c r="C210" s="33"/>
      <c r="D210" s="33"/>
      <c r="E210" s="62" t="s">
        <v>232</v>
      </c>
      <c r="F210" s="30">
        <f>F212+F219</f>
        <v>597500</v>
      </c>
    </row>
    <row r="211" spans="1:6" s="31" customFormat="1" ht="16.5">
      <c r="A211" s="27"/>
      <c r="B211" s="33"/>
      <c r="C211" s="33"/>
      <c r="D211" s="33"/>
      <c r="E211" s="32" t="s">
        <v>233</v>
      </c>
      <c r="F211" s="30"/>
    </row>
    <row r="212" spans="1:7" s="31" customFormat="1" ht="16.5">
      <c r="A212" s="27"/>
      <c r="B212" s="33">
        <v>1</v>
      </c>
      <c r="C212" s="33"/>
      <c r="D212" s="33"/>
      <c r="E212" s="32" t="s">
        <v>234</v>
      </c>
      <c r="F212" s="30">
        <f>F214</f>
        <v>20000</v>
      </c>
      <c r="G212" s="36"/>
    </row>
    <row r="213" spans="1:7" s="31" customFormat="1" ht="16.5">
      <c r="A213" s="27"/>
      <c r="B213" s="33"/>
      <c r="C213" s="33"/>
      <c r="D213" s="33"/>
      <c r="E213" s="34" t="s">
        <v>235</v>
      </c>
      <c r="F213" s="30"/>
      <c r="G213" s="36"/>
    </row>
    <row r="214" spans="1:7" s="31" customFormat="1" ht="16.5">
      <c r="A214" s="27"/>
      <c r="B214" s="33"/>
      <c r="C214" s="33"/>
      <c r="D214" s="33"/>
      <c r="E214" s="34" t="s">
        <v>236</v>
      </c>
      <c r="F214" s="30">
        <f>F216</f>
        <v>20000</v>
      </c>
      <c r="G214" s="36"/>
    </row>
    <row r="215" spans="1:7" s="31" customFormat="1" ht="16.5">
      <c r="A215" s="27"/>
      <c r="B215" s="33"/>
      <c r="C215" s="33"/>
      <c r="D215" s="33"/>
      <c r="E215" s="35" t="s">
        <v>237</v>
      </c>
      <c r="F215" s="30"/>
      <c r="G215" s="36"/>
    </row>
    <row r="216" spans="1:7" s="31" customFormat="1" ht="16.5">
      <c r="A216" s="27"/>
      <c r="B216" s="33"/>
      <c r="C216" s="33">
        <v>1</v>
      </c>
      <c r="D216" s="33"/>
      <c r="E216" s="35" t="s">
        <v>238</v>
      </c>
      <c r="F216" s="30">
        <f>'[1]2nd期用途明細表'!Q84</f>
        <v>20000</v>
      </c>
      <c r="G216" s="36" t="s">
        <v>239</v>
      </c>
    </row>
    <row r="217" spans="1:7" s="31" customFormat="1" ht="16.5">
      <c r="A217" s="27"/>
      <c r="B217" s="33"/>
      <c r="C217" s="33"/>
      <c r="D217" s="33"/>
      <c r="E217" s="35"/>
      <c r="F217" s="30"/>
      <c r="G217" s="36" t="s">
        <v>240</v>
      </c>
    </row>
    <row r="218" spans="1:7" s="31" customFormat="1" ht="16.5">
      <c r="A218" s="27"/>
      <c r="B218" s="33"/>
      <c r="C218" s="33"/>
      <c r="D218" s="33"/>
      <c r="E218" s="32" t="s">
        <v>241</v>
      </c>
      <c r="F218" s="30"/>
      <c r="G218" s="36"/>
    </row>
    <row r="219" spans="1:7" s="31" customFormat="1" ht="16.5">
      <c r="A219" s="27"/>
      <c r="B219" s="33">
        <v>2</v>
      </c>
      <c r="C219" s="33"/>
      <c r="D219" s="33"/>
      <c r="E219" s="32" t="s">
        <v>242</v>
      </c>
      <c r="F219" s="30">
        <f>F221</f>
        <v>577500</v>
      </c>
      <c r="G219" s="36"/>
    </row>
    <row r="220" spans="1:7" s="31" customFormat="1" ht="16.5">
      <c r="A220" s="27"/>
      <c r="B220" s="33"/>
      <c r="C220" s="33"/>
      <c r="D220" s="33"/>
      <c r="E220" s="34" t="s">
        <v>243</v>
      </c>
      <c r="F220" s="30"/>
      <c r="G220" s="36"/>
    </row>
    <row r="221" spans="1:6" s="31" customFormat="1" ht="16.5">
      <c r="A221" s="27"/>
      <c r="B221" s="33"/>
      <c r="C221" s="33"/>
      <c r="D221" s="33"/>
      <c r="E221" s="34" t="s">
        <v>236</v>
      </c>
      <c r="F221" s="30">
        <f>F223</f>
        <v>577500</v>
      </c>
    </row>
    <row r="222" spans="1:6" s="31" customFormat="1" ht="16.5">
      <c r="A222" s="27"/>
      <c r="B222" s="33"/>
      <c r="C222" s="33"/>
      <c r="D222" s="33"/>
      <c r="E222" s="35" t="s">
        <v>244</v>
      </c>
      <c r="F222" s="30"/>
    </row>
    <row r="223" spans="1:7" s="31" customFormat="1" ht="16.5">
      <c r="A223" s="27"/>
      <c r="B223" s="33"/>
      <c r="C223" s="33">
        <v>1</v>
      </c>
      <c r="D223" s="33"/>
      <c r="E223" s="35" t="s">
        <v>245</v>
      </c>
      <c r="F223" s="30">
        <f>'[1]2nd期用途明細表'!Q87</f>
        <v>577500</v>
      </c>
      <c r="G223" s="31" t="s">
        <v>246</v>
      </c>
    </row>
    <row r="224" spans="1:7" s="31" customFormat="1" ht="16.5">
      <c r="A224" s="27"/>
      <c r="B224" s="33"/>
      <c r="C224" s="33"/>
      <c r="D224" s="33"/>
      <c r="E224" s="35"/>
      <c r="F224" s="30"/>
      <c r="G224" s="31" t="s">
        <v>247</v>
      </c>
    </row>
    <row r="225" spans="1:7" s="31" customFormat="1" ht="16.5">
      <c r="A225" s="27"/>
      <c r="B225" s="33"/>
      <c r="C225" s="33"/>
      <c r="D225" s="33"/>
      <c r="E225" s="35"/>
      <c r="F225" s="30"/>
      <c r="G225" s="31" t="s">
        <v>248</v>
      </c>
    </row>
    <row r="226" spans="1:7" s="31" customFormat="1" ht="16.5">
      <c r="A226" s="27"/>
      <c r="B226" s="33"/>
      <c r="C226" s="33"/>
      <c r="D226" s="33"/>
      <c r="E226" s="35"/>
      <c r="F226" s="30"/>
      <c r="G226" s="31" t="s">
        <v>249</v>
      </c>
    </row>
    <row r="227" spans="1:6" s="31" customFormat="1" ht="16.5">
      <c r="A227" s="27"/>
      <c r="B227" s="33"/>
      <c r="C227" s="33"/>
      <c r="D227" s="33"/>
      <c r="E227" s="29" t="s">
        <v>250</v>
      </c>
      <c r="F227" s="30"/>
    </row>
    <row r="228" spans="1:6" s="31" customFormat="1" ht="16.5">
      <c r="A228" s="27">
        <v>7</v>
      </c>
      <c r="B228" s="33"/>
      <c r="C228" s="33"/>
      <c r="D228" s="33"/>
      <c r="E228" s="62" t="s">
        <v>251</v>
      </c>
      <c r="F228" s="30">
        <f>F231</f>
        <v>38000</v>
      </c>
    </row>
    <row r="229" spans="1:6" s="49" customFormat="1" ht="16.5">
      <c r="A229" s="44"/>
      <c r="B229" s="45"/>
      <c r="C229" s="45"/>
      <c r="D229" s="45"/>
      <c r="E229" s="77"/>
      <c r="F229" s="47"/>
    </row>
    <row r="230" spans="1:6" s="31" customFormat="1" ht="16.5">
      <c r="A230" s="27"/>
      <c r="B230" s="33"/>
      <c r="C230" s="33"/>
      <c r="D230" s="33"/>
      <c r="E230" s="32" t="s">
        <v>252</v>
      </c>
      <c r="F230" s="30"/>
    </row>
    <row r="231" spans="1:6" s="31" customFormat="1" ht="16.5">
      <c r="A231" s="27"/>
      <c r="B231" s="33">
        <v>1</v>
      </c>
      <c r="C231" s="33"/>
      <c r="D231" s="33"/>
      <c r="E231" s="32" t="s">
        <v>253</v>
      </c>
      <c r="F231" s="30">
        <f>F233</f>
        <v>38000</v>
      </c>
    </row>
    <row r="232" spans="1:6" s="31" customFormat="1" ht="16.5">
      <c r="A232" s="27"/>
      <c r="B232" s="33"/>
      <c r="C232" s="33"/>
      <c r="D232" s="33"/>
      <c r="E232" s="34" t="s">
        <v>254</v>
      </c>
      <c r="F232" s="30"/>
    </row>
    <row r="233" spans="1:6" s="31" customFormat="1" ht="16.5">
      <c r="A233" s="27"/>
      <c r="B233" s="33"/>
      <c r="C233" s="33"/>
      <c r="D233" s="33"/>
      <c r="E233" s="34" t="s">
        <v>255</v>
      </c>
      <c r="F233" s="30">
        <f>F235</f>
        <v>38000</v>
      </c>
    </row>
    <row r="234" spans="1:6" s="31" customFormat="1" ht="16.5">
      <c r="A234" s="27"/>
      <c r="B234" s="33"/>
      <c r="C234" s="33"/>
      <c r="D234" s="33"/>
      <c r="E234" s="35" t="s">
        <v>256</v>
      </c>
      <c r="F234" s="30"/>
    </row>
    <row r="235" spans="1:7" ht="16.5">
      <c r="A235" s="27"/>
      <c r="B235" s="33"/>
      <c r="C235" s="33">
        <v>1</v>
      </c>
      <c r="D235" s="33"/>
      <c r="E235" s="35" t="s">
        <v>257</v>
      </c>
      <c r="F235" s="30">
        <f>'[1]2nd期用途明細表'!Q91</f>
        <v>38000</v>
      </c>
      <c r="G235" s="31" t="s">
        <v>258</v>
      </c>
    </row>
    <row r="236" spans="1:7" ht="16.5">
      <c r="A236" s="27"/>
      <c r="B236" s="33"/>
      <c r="C236" s="33"/>
      <c r="D236" s="33"/>
      <c r="E236" s="35"/>
      <c r="F236" s="30"/>
      <c r="G236" s="31" t="s">
        <v>259</v>
      </c>
    </row>
    <row r="237" spans="1:7" ht="16.5">
      <c r="A237" s="27"/>
      <c r="B237" s="33"/>
      <c r="C237" s="33"/>
      <c r="D237" s="33"/>
      <c r="E237" s="35"/>
      <c r="F237" s="30"/>
      <c r="G237" s="31" t="s">
        <v>260</v>
      </c>
    </row>
    <row r="238" spans="1:7" ht="16.5">
      <c r="A238" s="27"/>
      <c r="B238" s="33"/>
      <c r="C238" s="33"/>
      <c r="D238" s="33"/>
      <c r="E238" s="35"/>
      <c r="F238" s="30"/>
      <c r="G238" s="31" t="s">
        <v>261</v>
      </c>
    </row>
    <row r="239" spans="1:7" ht="16.5">
      <c r="A239" s="27"/>
      <c r="B239" s="33"/>
      <c r="C239" s="33"/>
      <c r="D239" s="33"/>
      <c r="E239" s="29" t="s">
        <v>262</v>
      </c>
      <c r="F239" s="30"/>
      <c r="G239" s="31"/>
    </row>
    <row r="240" spans="1:6" ht="16.5">
      <c r="A240" s="27">
        <v>8</v>
      </c>
      <c r="B240" s="33"/>
      <c r="C240" s="33"/>
      <c r="D240" s="33"/>
      <c r="E240" s="62" t="s">
        <v>263</v>
      </c>
      <c r="F240" s="30">
        <f>F242</f>
        <v>5293326</v>
      </c>
    </row>
    <row r="241" spans="1:6" ht="16.5">
      <c r="A241" s="27"/>
      <c r="B241" s="33"/>
      <c r="C241" s="33"/>
      <c r="D241" s="33"/>
      <c r="E241" s="32" t="s">
        <v>264</v>
      </c>
      <c r="F241" s="30"/>
    </row>
    <row r="242" spans="1:6" ht="16.5">
      <c r="A242" s="27"/>
      <c r="B242" s="33">
        <v>1</v>
      </c>
      <c r="C242" s="33"/>
      <c r="D242" s="33"/>
      <c r="E242" s="32" t="s">
        <v>265</v>
      </c>
      <c r="F242" s="30">
        <f>F244</f>
        <v>5293326</v>
      </c>
    </row>
    <row r="243" spans="1:6" ht="16.5">
      <c r="A243" s="27"/>
      <c r="B243" s="33"/>
      <c r="C243" s="33"/>
      <c r="D243" s="33"/>
      <c r="E243" s="34" t="s">
        <v>266</v>
      </c>
      <c r="F243" s="30"/>
    </row>
    <row r="244" spans="1:6" ht="16.5">
      <c r="A244" s="27"/>
      <c r="B244" s="33"/>
      <c r="C244" s="33"/>
      <c r="D244" s="33"/>
      <c r="E244" s="34" t="s">
        <v>267</v>
      </c>
      <c r="F244" s="30">
        <f>F246+F268+F275</f>
        <v>5293326</v>
      </c>
    </row>
    <row r="245" spans="1:6" ht="16.5">
      <c r="A245" s="27"/>
      <c r="B245" s="33"/>
      <c r="C245" s="33"/>
      <c r="D245" s="33"/>
      <c r="E245" s="35" t="s">
        <v>268</v>
      </c>
      <c r="F245" s="30"/>
    </row>
    <row r="246" spans="1:7" ht="16.5">
      <c r="A246" s="27"/>
      <c r="B246" s="33"/>
      <c r="C246" s="33">
        <v>1</v>
      </c>
      <c r="D246" s="33"/>
      <c r="E246" s="35" t="s">
        <v>269</v>
      </c>
      <c r="F246" s="30">
        <f>'[1]2nd期用途明細表'!Q96</f>
        <v>5270976</v>
      </c>
      <c r="G246" s="12" t="s">
        <v>270</v>
      </c>
    </row>
    <row r="247" spans="1:7" ht="16.5">
      <c r="A247" s="27"/>
      <c r="B247" s="33"/>
      <c r="C247" s="33"/>
      <c r="D247" s="33"/>
      <c r="E247" s="35"/>
      <c r="F247" s="30"/>
      <c r="G247" s="31" t="s">
        <v>271</v>
      </c>
    </row>
    <row r="248" spans="1:7" ht="16.5">
      <c r="A248" s="27"/>
      <c r="B248" s="33"/>
      <c r="C248" s="33"/>
      <c r="D248" s="33"/>
      <c r="E248" s="35"/>
      <c r="F248" s="30"/>
      <c r="G248" s="31" t="s">
        <v>272</v>
      </c>
    </row>
    <row r="249" spans="1:7" ht="16.5">
      <c r="A249" s="27"/>
      <c r="B249" s="33"/>
      <c r="C249" s="33"/>
      <c r="D249" s="33"/>
      <c r="E249" s="35"/>
      <c r="F249" s="30"/>
      <c r="G249" s="31" t="s">
        <v>273</v>
      </c>
    </row>
    <row r="250" spans="1:7" ht="16.5">
      <c r="A250" s="27"/>
      <c r="B250" s="33"/>
      <c r="C250" s="33"/>
      <c r="D250" s="33"/>
      <c r="E250" s="35"/>
      <c r="F250" s="30"/>
      <c r="G250" s="12" t="s">
        <v>274</v>
      </c>
    </row>
    <row r="251" spans="1:7" ht="16.5">
      <c r="A251" s="27"/>
      <c r="B251" s="33"/>
      <c r="C251" s="33"/>
      <c r="D251" s="33"/>
      <c r="E251" s="35"/>
      <c r="F251" s="30"/>
      <c r="G251" s="31" t="s">
        <v>275</v>
      </c>
    </row>
    <row r="252" spans="1:7" ht="16.5">
      <c r="A252" s="27"/>
      <c r="B252" s="33"/>
      <c r="C252" s="33"/>
      <c r="D252" s="33"/>
      <c r="E252" s="35"/>
      <c r="F252" s="30"/>
      <c r="G252" s="31" t="s">
        <v>276</v>
      </c>
    </row>
    <row r="253" spans="1:7" ht="16.5">
      <c r="A253" s="27"/>
      <c r="B253" s="33"/>
      <c r="C253" s="33"/>
      <c r="D253" s="33"/>
      <c r="E253" s="35"/>
      <c r="F253" s="30"/>
      <c r="G253" s="31" t="s">
        <v>277</v>
      </c>
    </row>
    <row r="254" spans="1:7" ht="16.5">
      <c r="A254" s="27"/>
      <c r="B254" s="33"/>
      <c r="C254" s="33"/>
      <c r="D254" s="33"/>
      <c r="E254" s="35"/>
      <c r="F254" s="30"/>
      <c r="G254" s="31" t="s">
        <v>278</v>
      </c>
    </row>
    <row r="255" spans="1:7" ht="16.5">
      <c r="A255" s="27"/>
      <c r="B255" s="33"/>
      <c r="C255" s="33"/>
      <c r="D255" s="33"/>
      <c r="E255" s="35"/>
      <c r="F255" s="30"/>
      <c r="G255" s="31" t="s">
        <v>279</v>
      </c>
    </row>
    <row r="256" spans="1:7" ht="16.5">
      <c r="A256" s="27"/>
      <c r="B256" s="33"/>
      <c r="C256" s="33"/>
      <c r="D256" s="33"/>
      <c r="E256" s="35"/>
      <c r="F256" s="30"/>
      <c r="G256" s="31" t="s">
        <v>280</v>
      </c>
    </row>
    <row r="257" spans="1:7" ht="16.5">
      <c r="A257" s="27"/>
      <c r="B257" s="33"/>
      <c r="C257" s="33"/>
      <c r="D257" s="33"/>
      <c r="E257" s="35"/>
      <c r="F257" s="30"/>
      <c r="G257" s="31" t="s">
        <v>281</v>
      </c>
    </row>
    <row r="258" spans="1:7" ht="16.5">
      <c r="A258" s="27"/>
      <c r="B258" s="33"/>
      <c r="C258" s="33"/>
      <c r="D258" s="33"/>
      <c r="E258" s="35"/>
      <c r="F258" s="30"/>
      <c r="G258" s="31" t="s">
        <v>282</v>
      </c>
    </row>
    <row r="259" spans="1:7" ht="16.5">
      <c r="A259" s="27"/>
      <c r="B259" s="33"/>
      <c r="C259" s="33"/>
      <c r="D259" s="33"/>
      <c r="E259" s="35"/>
      <c r="F259" s="30"/>
      <c r="G259" s="12" t="s">
        <v>283</v>
      </c>
    </row>
    <row r="260" spans="1:7" ht="16.5">
      <c r="A260" s="27"/>
      <c r="B260" s="33"/>
      <c r="C260" s="33"/>
      <c r="D260" s="33"/>
      <c r="E260" s="35"/>
      <c r="F260" s="30"/>
      <c r="G260" s="31" t="s">
        <v>284</v>
      </c>
    </row>
    <row r="261" spans="1:7" ht="16.5">
      <c r="A261" s="27"/>
      <c r="B261" s="33"/>
      <c r="C261" s="33"/>
      <c r="D261" s="33"/>
      <c r="E261" s="35"/>
      <c r="F261" s="30"/>
      <c r="G261" s="31" t="s">
        <v>285</v>
      </c>
    </row>
    <row r="262" spans="1:7" ht="16.5">
      <c r="A262" s="27"/>
      <c r="B262" s="33"/>
      <c r="C262" s="33"/>
      <c r="D262" s="33"/>
      <c r="E262" s="35"/>
      <c r="F262" s="30"/>
      <c r="G262" s="12" t="s">
        <v>286</v>
      </c>
    </row>
    <row r="263" spans="1:7" ht="16.5">
      <c r="A263" s="27"/>
      <c r="B263" s="33"/>
      <c r="C263" s="33"/>
      <c r="D263" s="33"/>
      <c r="E263" s="35"/>
      <c r="F263" s="30"/>
      <c r="G263" s="12" t="s">
        <v>287</v>
      </c>
    </row>
    <row r="264" spans="1:7" ht="16.5">
      <c r="A264" s="27"/>
      <c r="B264" s="33"/>
      <c r="C264" s="33"/>
      <c r="D264" s="33"/>
      <c r="E264" s="35"/>
      <c r="F264" s="30"/>
      <c r="G264" s="31" t="s">
        <v>288</v>
      </c>
    </row>
    <row r="265" spans="1:7" ht="16.5">
      <c r="A265" s="27"/>
      <c r="B265" s="33"/>
      <c r="C265" s="33"/>
      <c r="D265" s="33"/>
      <c r="E265" s="35"/>
      <c r="F265" s="30"/>
      <c r="G265" s="31" t="s">
        <v>289</v>
      </c>
    </row>
    <row r="266" spans="1:7" s="59" customFormat="1" ht="16.5">
      <c r="A266" s="44"/>
      <c r="B266" s="45"/>
      <c r="C266" s="45"/>
      <c r="D266" s="45"/>
      <c r="E266" s="46"/>
      <c r="F266" s="47"/>
      <c r="G266" s="49" t="s">
        <v>290</v>
      </c>
    </row>
    <row r="267" spans="1:6" ht="16.5">
      <c r="A267" s="27"/>
      <c r="B267" s="33"/>
      <c r="C267" s="33"/>
      <c r="D267" s="33"/>
      <c r="E267" s="35" t="s">
        <v>291</v>
      </c>
      <c r="F267" s="30"/>
    </row>
    <row r="268" spans="1:7" ht="16.5">
      <c r="A268" s="27"/>
      <c r="B268" s="33"/>
      <c r="C268" s="33">
        <v>2</v>
      </c>
      <c r="D268" s="33"/>
      <c r="E268" s="35" t="s">
        <v>292</v>
      </c>
      <c r="F268" s="30">
        <f>'[1]2nd期用途明細表'!Q97</f>
        <v>16354</v>
      </c>
      <c r="G268" s="12" t="s">
        <v>293</v>
      </c>
    </row>
    <row r="269" spans="1:7" ht="16.5">
      <c r="A269" s="27"/>
      <c r="B269" s="33"/>
      <c r="C269" s="33"/>
      <c r="D269" s="33"/>
      <c r="E269" s="35"/>
      <c r="F269" s="30"/>
      <c r="G269" s="31" t="s">
        <v>294</v>
      </c>
    </row>
    <row r="270" spans="1:7" ht="16.5">
      <c r="A270" s="27"/>
      <c r="B270" s="33"/>
      <c r="C270" s="33"/>
      <c r="D270" s="33"/>
      <c r="E270" s="35"/>
      <c r="F270" s="30"/>
      <c r="G270" s="31" t="s">
        <v>295</v>
      </c>
    </row>
    <row r="271" spans="1:7" ht="16.5">
      <c r="A271" s="27"/>
      <c r="B271" s="33"/>
      <c r="C271" s="33"/>
      <c r="D271" s="33"/>
      <c r="E271" s="35"/>
      <c r="F271" s="30"/>
      <c r="G271" s="31" t="s">
        <v>296</v>
      </c>
    </row>
    <row r="272" spans="1:7" ht="16.5">
      <c r="A272" s="27"/>
      <c r="B272" s="33"/>
      <c r="C272" s="33"/>
      <c r="D272" s="33"/>
      <c r="E272" s="35"/>
      <c r="F272" s="30"/>
      <c r="G272" s="31" t="s">
        <v>297</v>
      </c>
    </row>
    <row r="273" spans="1:7" ht="16.5">
      <c r="A273" s="27"/>
      <c r="B273" s="33"/>
      <c r="C273" s="33"/>
      <c r="D273" s="33"/>
      <c r="E273" s="35"/>
      <c r="F273" s="30"/>
      <c r="G273" s="31" t="s">
        <v>298</v>
      </c>
    </row>
    <row r="274" spans="1:6" ht="16.5">
      <c r="A274" s="27"/>
      <c r="B274" s="33"/>
      <c r="C274" s="33"/>
      <c r="D274" s="33"/>
      <c r="E274" s="35" t="s">
        <v>299</v>
      </c>
      <c r="F274" s="30"/>
    </row>
    <row r="275" spans="1:7" ht="16.5">
      <c r="A275" s="27"/>
      <c r="B275" s="33"/>
      <c r="C275" s="33">
        <v>3</v>
      </c>
      <c r="D275" s="33"/>
      <c r="E275" s="35" t="s">
        <v>300</v>
      </c>
      <c r="F275" s="30">
        <f>'[1]2nd期用途明細表'!Q98</f>
        <v>5996</v>
      </c>
      <c r="G275" s="12" t="s">
        <v>301</v>
      </c>
    </row>
    <row r="276" spans="1:7" ht="16.5">
      <c r="A276" s="27"/>
      <c r="B276" s="33"/>
      <c r="C276" s="33"/>
      <c r="D276" s="33"/>
      <c r="E276" s="35"/>
      <c r="F276" s="30"/>
      <c r="G276" s="12" t="s">
        <v>302</v>
      </c>
    </row>
    <row r="277" spans="1:6" ht="16.5">
      <c r="A277" s="27"/>
      <c r="B277" s="33"/>
      <c r="C277" s="33"/>
      <c r="D277" s="33"/>
      <c r="E277" s="29" t="s">
        <v>303</v>
      </c>
      <c r="F277" s="30"/>
    </row>
    <row r="278" spans="1:6" ht="16.5">
      <c r="A278" s="27">
        <v>9</v>
      </c>
      <c r="B278" s="33"/>
      <c r="C278" s="33"/>
      <c r="D278" s="33"/>
      <c r="E278" s="29" t="s">
        <v>304</v>
      </c>
      <c r="F278" s="30">
        <f>F280</f>
        <v>20000</v>
      </c>
    </row>
    <row r="279" spans="1:6" ht="16.5">
      <c r="A279" s="27"/>
      <c r="B279" s="33"/>
      <c r="C279" s="33"/>
      <c r="D279" s="33"/>
      <c r="E279" s="32" t="s">
        <v>305</v>
      </c>
      <c r="F279" s="30"/>
    </row>
    <row r="280" spans="1:6" ht="16.5">
      <c r="A280" s="27"/>
      <c r="B280" s="33">
        <v>1</v>
      </c>
      <c r="C280" s="33"/>
      <c r="D280" s="33"/>
      <c r="E280" s="32" t="s">
        <v>306</v>
      </c>
      <c r="F280" s="30">
        <f>F282</f>
        <v>20000</v>
      </c>
    </row>
    <row r="281" spans="1:6" ht="16.5">
      <c r="A281" s="27"/>
      <c r="B281" s="33"/>
      <c r="C281" s="33"/>
      <c r="D281" s="33"/>
      <c r="E281" s="34" t="s">
        <v>307</v>
      </c>
      <c r="F281" s="30"/>
    </row>
    <row r="282" spans="1:6" ht="16.5">
      <c r="A282" s="27"/>
      <c r="B282" s="33"/>
      <c r="C282" s="33"/>
      <c r="D282" s="33"/>
      <c r="E282" s="34" t="s">
        <v>138</v>
      </c>
      <c r="F282" s="30">
        <f>F284</f>
        <v>20000</v>
      </c>
    </row>
    <row r="283" spans="1:6" ht="16.5">
      <c r="A283" s="27"/>
      <c r="B283" s="33"/>
      <c r="C283" s="33"/>
      <c r="D283" s="33"/>
      <c r="E283" s="35" t="s">
        <v>308</v>
      </c>
      <c r="F283" s="30"/>
    </row>
    <row r="284" spans="1:7" ht="16.5">
      <c r="A284" s="27"/>
      <c r="B284" s="33"/>
      <c r="C284" s="33">
        <v>1</v>
      </c>
      <c r="D284" s="33"/>
      <c r="E284" s="35" t="s">
        <v>309</v>
      </c>
      <c r="F284" s="30">
        <f>'[1]2nd期用途明細表'!Q102</f>
        <v>20000</v>
      </c>
      <c r="G284" s="12" t="s">
        <v>310</v>
      </c>
    </row>
    <row r="285" spans="1:6" ht="16.5">
      <c r="A285" s="27"/>
      <c r="B285" s="33"/>
      <c r="C285" s="33"/>
      <c r="D285" s="33"/>
      <c r="E285" s="29" t="s">
        <v>311</v>
      </c>
      <c r="F285" s="30"/>
    </row>
    <row r="286" spans="1:6" ht="16.5">
      <c r="A286" s="27">
        <v>10</v>
      </c>
      <c r="B286" s="33"/>
      <c r="C286" s="33"/>
      <c r="D286" s="33"/>
      <c r="E286" s="29" t="s">
        <v>312</v>
      </c>
      <c r="F286" s="30">
        <f>F288+F301</f>
        <v>7919435</v>
      </c>
    </row>
    <row r="287" spans="1:6" ht="16.5">
      <c r="A287" s="27"/>
      <c r="B287" s="33"/>
      <c r="C287" s="33"/>
      <c r="D287" s="33"/>
      <c r="E287" s="32" t="s">
        <v>313</v>
      </c>
      <c r="F287" s="30"/>
    </row>
    <row r="288" spans="1:7" ht="16.5">
      <c r="A288" s="27"/>
      <c r="B288" s="33">
        <v>1</v>
      </c>
      <c r="C288" s="33"/>
      <c r="D288" s="33"/>
      <c r="E288" s="32" t="s">
        <v>314</v>
      </c>
      <c r="F288" s="30">
        <f>F294+F290</f>
        <v>1124</v>
      </c>
      <c r="G288" s="78"/>
    </row>
    <row r="289" spans="1:7" ht="16.5">
      <c r="A289" s="27"/>
      <c r="B289" s="33"/>
      <c r="C289" s="33"/>
      <c r="D289" s="33"/>
      <c r="E289" s="34" t="s">
        <v>315</v>
      </c>
      <c r="F289" s="30"/>
      <c r="G289" s="78"/>
    </row>
    <row r="290" spans="1:7" ht="16.5">
      <c r="A290" s="27"/>
      <c r="B290" s="33"/>
      <c r="C290" s="33"/>
      <c r="D290" s="33"/>
      <c r="E290" s="34" t="s">
        <v>316</v>
      </c>
      <c r="F290" s="30">
        <f>F292</f>
        <v>324</v>
      </c>
      <c r="G290" s="79"/>
    </row>
    <row r="291" spans="1:7" ht="16.5">
      <c r="A291" s="27"/>
      <c r="B291" s="33"/>
      <c r="C291" s="33"/>
      <c r="D291" s="33"/>
      <c r="E291" s="35" t="s">
        <v>317</v>
      </c>
      <c r="F291" s="30"/>
      <c r="G291" s="79"/>
    </row>
    <row r="292" spans="1:7" ht="16.5">
      <c r="A292" s="27"/>
      <c r="B292" s="33"/>
      <c r="C292" s="33">
        <v>1</v>
      </c>
      <c r="D292" s="33"/>
      <c r="E292" s="35" t="s">
        <v>318</v>
      </c>
      <c r="F292" s="30">
        <f>'[1]2nd期用途明細表'!Q106</f>
        <v>324</v>
      </c>
      <c r="G292" s="12" t="s">
        <v>319</v>
      </c>
    </row>
    <row r="293" spans="1:7" ht="16.5">
      <c r="A293" s="27"/>
      <c r="B293" s="33"/>
      <c r="C293" s="33"/>
      <c r="D293" s="33"/>
      <c r="E293" s="34" t="s">
        <v>320</v>
      </c>
      <c r="F293" s="30"/>
      <c r="G293" s="78"/>
    </row>
    <row r="294" spans="1:7" ht="16.5">
      <c r="A294" s="27"/>
      <c r="B294" s="33"/>
      <c r="C294" s="33"/>
      <c r="D294" s="33"/>
      <c r="E294" s="34" t="s">
        <v>81</v>
      </c>
      <c r="F294" s="30">
        <f>F296</f>
        <v>800</v>
      </c>
      <c r="G294" s="79"/>
    </row>
    <row r="295" spans="1:7" ht="16.5">
      <c r="A295" s="27"/>
      <c r="B295" s="33"/>
      <c r="C295" s="33"/>
      <c r="D295" s="33"/>
      <c r="E295" s="35" t="s">
        <v>321</v>
      </c>
      <c r="F295" s="30"/>
      <c r="G295" s="79"/>
    </row>
    <row r="296" spans="1:7" ht="16.5">
      <c r="A296" s="27"/>
      <c r="B296" s="33"/>
      <c r="C296" s="33">
        <v>2</v>
      </c>
      <c r="D296" s="33"/>
      <c r="E296" s="35" t="s">
        <v>322</v>
      </c>
      <c r="F296" s="30">
        <f>'[1]2nd期用途明細表'!Q108</f>
        <v>800</v>
      </c>
      <c r="G296" s="42" t="s">
        <v>323</v>
      </c>
    </row>
    <row r="297" spans="1:7" ht="16.5">
      <c r="A297" s="27"/>
      <c r="B297" s="33"/>
      <c r="C297" s="33"/>
      <c r="D297" s="33"/>
      <c r="E297" s="35"/>
      <c r="F297" s="30"/>
      <c r="G297" s="42" t="s">
        <v>324</v>
      </c>
    </row>
    <row r="298" spans="1:7" ht="16.5">
      <c r="A298" s="27"/>
      <c r="B298" s="33"/>
      <c r="C298" s="33"/>
      <c r="D298" s="33"/>
      <c r="E298" s="35"/>
      <c r="F298" s="30"/>
      <c r="G298" s="42" t="s">
        <v>325</v>
      </c>
    </row>
    <row r="299" spans="1:7" ht="16.5">
      <c r="A299" s="27"/>
      <c r="B299" s="33"/>
      <c r="C299" s="33"/>
      <c r="D299" s="33"/>
      <c r="E299" s="35"/>
      <c r="F299" s="30"/>
      <c r="G299" s="42" t="s">
        <v>326</v>
      </c>
    </row>
    <row r="300" spans="1:6" ht="16.5">
      <c r="A300" s="27"/>
      <c r="B300" s="33"/>
      <c r="C300" s="33"/>
      <c r="D300" s="33"/>
      <c r="E300" s="32" t="s">
        <v>327</v>
      </c>
      <c r="F300" s="30"/>
    </row>
    <row r="301" spans="1:8" ht="16.5">
      <c r="A301" s="27"/>
      <c r="B301" s="33">
        <v>2</v>
      </c>
      <c r="C301" s="33"/>
      <c r="D301" s="33"/>
      <c r="E301" s="32" t="s">
        <v>328</v>
      </c>
      <c r="F301" s="30">
        <f>F307+F311+F315+F319+F323+F327+F331+F335+F339+F344+F348+F352+F356</f>
        <v>7918311</v>
      </c>
      <c r="G301" s="12" t="s">
        <v>329</v>
      </c>
      <c r="H301" s="12">
        <f>30000+8000+725737+2249765+72942+4215147+631250+493984+13300+196407+68750+8750</f>
        <v>8714032</v>
      </c>
    </row>
    <row r="302" spans="1:7" ht="16.5">
      <c r="A302" s="27"/>
      <c r="B302" s="33"/>
      <c r="C302" s="33"/>
      <c r="D302" s="33"/>
      <c r="E302" s="32"/>
      <c r="F302" s="30"/>
      <c r="G302" s="12" t="s">
        <v>330</v>
      </c>
    </row>
    <row r="303" spans="1:7" s="59" customFormat="1" ht="16.5">
      <c r="A303" s="44"/>
      <c r="B303" s="45"/>
      <c r="C303" s="45"/>
      <c r="D303" s="45"/>
      <c r="E303" s="80"/>
      <c r="F303" s="47"/>
      <c r="G303" s="59" t="s">
        <v>331</v>
      </c>
    </row>
    <row r="304" spans="1:7" ht="16.5">
      <c r="A304" s="27"/>
      <c r="B304" s="33"/>
      <c r="C304" s="33"/>
      <c r="D304" s="33"/>
      <c r="E304" s="32"/>
      <c r="F304" s="30"/>
      <c r="G304" s="12" t="s">
        <v>332</v>
      </c>
    </row>
    <row r="305" spans="1:7" ht="16.5">
      <c r="A305" s="27"/>
      <c r="B305" s="33"/>
      <c r="C305" s="33"/>
      <c r="D305" s="33"/>
      <c r="E305" s="32"/>
      <c r="F305" s="30"/>
      <c r="G305" s="12" t="s">
        <v>333</v>
      </c>
    </row>
    <row r="306" spans="1:6" ht="16.5">
      <c r="A306" s="27"/>
      <c r="B306" s="33"/>
      <c r="C306" s="33"/>
      <c r="D306" s="33"/>
      <c r="E306" s="34" t="s">
        <v>334</v>
      </c>
      <c r="F306" s="30"/>
    </row>
    <row r="307" spans="1:7" ht="16.5">
      <c r="A307" s="27"/>
      <c r="B307" s="33"/>
      <c r="C307" s="33"/>
      <c r="D307" s="33"/>
      <c r="E307" s="34" t="s">
        <v>335</v>
      </c>
      <c r="F307" s="30">
        <f>F309</f>
        <v>5396</v>
      </c>
      <c r="G307" s="74"/>
    </row>
    <row r="308" spans="1:7" ht="16.5">
      <c r="A308" s="27"/>
      <c r="B308" s="33"/>
      <c r="C308" s="33"/>
      <c r="D308" s="33"/>
      <c r="E308" s="35" t="s">
        <v>336</v>
      </c>
      <c r="F308" s="30"/>
      <c r="G308" s="74"/>
    </row>
    <row r="309" spans="1:7" ht="16.5">
      <c r="A309" s="81"/>
      <c r="B309" s="82"/>
      <c r="C309" s="82" t="s">
        <v>337</v>
      </c>
      <c r="D309" s="82"/>
      <c r="E309" s="35" t="s">
        <v>338</v>
      </c>
      <c r="F309" s="30">
        <f>'[1]2nd期用途明細表'!Q111</f>
        <v>5396</v>
      </c>
      <c r="G309" s="74"/>
    </row>
    <row r="310" spans="1:7" ht="16.5">
      <c r="A310" s="81"/>
      <c r="B310" s="82"/>
      <c r="C310" s="82"/>
      <c r="D310" s="82"/>
      <c r="E310" s="34" t="s">
        <v>339</v>
      </c>
      <c r="F310" s="30"/>
      <c r="G310" s="74"/>
    </row>
    <row r="311" spans="1:7" ht="16.5">
      <c r="A311" s="27"/>
      <c r="B311" s="33"/>
      <c r="C311" s="33"/>
      <c r="D311" s="33"/>
      <c r="E311" s="34" t="s">
        <v>122</v>
      </c>
      <c r="F311" s="30">
        <f>F313</f>
        <v>190768</v>
      </c>
      <c r="G311" s="74"/>
    </row>
    <row r="312" spans="1:7" ht="16.5">
      <c r="A312" s="27"/>
      <c r="B312" s="33"/>
      <c r="C312" s="33"/>
      <c r="D312" s="33"/>
      <c r="E312" s="35" t="s">
        <v>340</v>
      </c>
      <c r="F312" s="30"/>
      <c r="G312" s="74"/>
    </row>
    <row r="313" spans="1:7" ht="16.5">
      <c r="A313" s="81"/>
      <c r="B313" s="82"/>
      <c r="C313" s="82" t="s">
        <v>341</v>
      </c>
      <c r="D313" s="82"/>
      <c r="E313" s="35" t="s">
        <v>342</v>
      </c>
      <c r="F313" s="30">
        <f>'[1]2nd期用途明細表'!Q113</f>
        <v>190768</v>
      </c>
      <c r="G313" s="74"/>
    </row>
    <row r="314" spans="1:7" ht="16.5">
      <c r="A314" s="81"/>
      <c r="B314" s="82"/>
      <c r="C314" s="82"/>
      <c r="D314" s="82"/>
      <c r="E314" s="34" t="s">
        <v>343</v>
      </c>
      <c r="F314" s="30"/>
      <c r="G314" s="74"/>
    </row>
    <row r="315" spans="1:7" ht="16.5">
      <c r="A315" s="27"/>
      <c r="B315" s="33"/>
      <c r="C315" s="33"/>
      <c r="D315" s="33"/>
      <c r="E315" s="34" t="s">
        <v>180</v>
      </c>
      <c r="F315" s="30">
        <f>F317</f>
        <v>1950</v>
      </c>
      <c r="G315" s="74"/>
    </row>
    <row r="316" spans="1:7" ht="16.5">
      <c r="A316" s="27"/>
      <c r="B316" s="33"/>
      <c r="C316" s="33"/>
      <c r="D316" s="33"/>
      <c r="E316" s="35" t="s">
        <v>344</v>
      </c>
      <c r="F316" s="30"/>
      <c r="G316" s="74"/>
    </row>
    <row r="317" spans="1:7" ht="16.5">
      <c r="A317" s="81"/>
      <c r="B317" s="82"/>
      <c r="C317" s="82" t="s">
        <v>345</v>
      </c>
      <c r="D317" s="82"/>
      <c r="E317" s="35" t="s">
        <v>346</v>
      </c>
      <c r="F317" s="30">
        <f>'[1]2nd期用途明細表'!Q115</f>
        <v>1950</v>
      </c>
      <c r="G317" s="74"/>
    </row>
    <row r="318" spans="1:7" ht="16.5">
      <c r="A318" s="81"/>
      <c r="B318" s="82"/>
      <c r="C318" s="82"/>
      <c r="D318" s="82"/>
      <c r="E318" s="34" t="s">
        <v>347</v>
      </c>
      <c r="F318" s="30"/>
      <c r="G318" s="74"/>
    </row>
    <row r="319" spans="1:7" ht="16.5">
      <c r="A319" s="27"/>
      <c r="B319" s="33"/>
      <c r="C319" s="33"/>
      <c r="D319" s="33"/>
      <c r="E319" s="34" t="s">
        <v>198</v>
      </c>
      <c r="F319" s="30">
        <f>F321</f>
        <v>1307707</v>
      </c>
      <c r="G319" s="74"/>
    </row>
    <row r="320" spans="1:7" ht="16.5">
      <c r="A320" s="27"/>
      <c r="B320" s="33"/>
      <c r="C320" s="33"/>
      <c r="D320" s="33"/>
      <c r="E320" s="35" t="s">
        <v>348</v>
      </c>
      <c r="F320" s="30"/>
      <c r="G320" s="74"/>
    </row>
    <row r="321" spans="1:7" ht="16.5">
      <c r="A321" s="27"/>
      <c r="B321" s="33"/>
      <c r="C321" s="33">
        <v>4</v>
      </c>
      <c r="D321" s="33"/>
      <c r="E321" s="35" t="s">
        <v>349</v>
      </c>
      <c r="F321" s="30">
        <f>'[1]2nd期用途明細表'!Q117</f>
        <v>1307707</v>
      </c>
      <c r="G321" s="83"/>
    </row>
    <row r="322" spans="1:7" ht="16.5">
      <c r="A322" s="27"/>
      <c r="B322" s="33"/>
      <c r="C322" s="33"/>
      <c r="D322" s="33"/>
      <c r="E322" s="34" t="s">
        <v>350</v>
      </c>
      <c r="F322" s="30"/>
      <c r="G322" s="83"/>
    </row>
    <row r="323" spans="1:6" ht="16.5">
      <c r="A323" s="81"/>
      <c r="B323" s="82"/>
      <c r="C323" s="82"/>
      <c r="D323" s="82"/>
      <c r="E323" s="34" t="s">
        <v>206</v>
      </c>
      <c r="F323" s="30">
        <f>F325</f>
        <v>41815</v>
      </c>
    </row>
    <row r="324" spans="1:6" ht="16.5">
      <c r="A324" s="81"/>
      <c r="B324" s="82"/>
      <c r="C324" s="82"/>
      <c r="D324" s="82"/>
      <c r="E324" s="35" t="s">
        <v>351</v>
      </c>
      <c r="F324" s="30"/>
    </row>
    <row r="325" spans="1:6" ht="16.5">
      <c r="A325" s="81"/>
      <c r="B325" s="82" t="s">
        <v>97</v>
      </c>
      <c r="C325" s="82" t="s">
        <v>352</v>
      </c>
      <c r="D325" s="82"/>
      <c r="E325" s="35" t="s">
        <v>353</v>
      </c>
      <c r="F325" s="30">
        <f>'[1]2nd期用途明細表'!Q119</f>
        <v>41815</v>
      </c>
    </row>
    <row r="326" spans="1:6" ht="16.5">
      <c r="A326" s="81"/>
      <c r="B326" s="82"/>
      <c r="C326" s="82"/>
      <c r="D326" s="82"/>
      <c r="E326" s="34" t="s">
        <v>354</v>
      </c>
      <c r="F326" s="30"/>
    </row>
    <row r="327" spans="1:6" ht="16.5">
      <c r="A327" s="81"/>
      <c r="B327" s="82"/>
      <c r="C327" s="82"/>
      <c r="D327" s="82"/>
      <c r="E327" s="34" t="s">
        <v>267</v>
      </c>
      <c r="F327" s="30">
        <f>F329</f>
        <v>785350</v>
      </c>
    </row>
    <row r="328" spans="1:6" ht="16.5">
      <c r="A328" s="81"/>
      <c r="B328" s="82"/>
      <c r="C328" s="82"/>
      <c r="D328" s="82"/>
      <c r="E328" s="35" t="s">
        <v>355</v>
      </c>
      <c r="F328" s="30"/>
    </row>
    <row r="329" spans="1:6" ht="16.5">
      <c r="A329" s="81"/>
      <c r="B329" s="82"/>
      <c r="C329" s="82" t="s">
        <v>356</v>
      </c>
      <c r="D329" s="82"/>
      <c r="E329" s="35" t="s">
        <v>357</v>
      </c>
      <c r="F329" s="30">
        <f>'[1]2nd期用途明細表'!Q121</f>
        <v>785350</v>
      </c>
    </row>
    <row r="330" spans="1:6" ht="16.5">
      <c r="A330" s="81"/>
      <c r="B330" s="82"/>
      <c r="C330" s="82"/>
      <c r="D330" s="82"/>
      <c r="E330" s="34" t="s">
        <v>358</v>
      </c>
      <c r="F330" s="30"/>
    </row>
    <row r="331" spans="1:6" ht="16.5">
      <c r="A331" s="27"/>
      <c r="B331" s="33"/>
      <c r="C331" s="33"/>
      <c r="D331" s="33"/>
      <c r="E331" s="34" t="s">
        <v>359</v>
      </c>
      <c r="F331" s="30">
        <f>F333</f>
        <v>2577237</v>
      </c>
    </row>
    <row r="332" spans="1:6" ht="16.5">
      <c r="A332" s="27"/>
      <c r="B332" s="33"/>
      <c r="C332" s="33"/>
      <c r="D332" s="33"/>
      <c r="E332" s="35" t="s">
        <v>360</v>
      </c>
      <c r="F332" s="30"/>
    </row>
    <row r="333" spans="1:6" ht="16.5">
      <c r="A333" s="27"/>
      <c r="B333" s="33" t="s">
        <v>97</v>
      </c>
      <c r="C333" s="33">
        <v>7</v>
      </c>
      <c r="D333" s="33"/>
      <c r="E333" s="35" t="s">
        <v>361</v>
      </c>
      <c r="F333" s="30">
        <f>'[1]2nd期用途明細表'!Q123</f>
        <v>2577237</v>
      </c>
    </row>
    <row r="334" spans="1:6" ht="16.5">
      <c r="A334" s="27"/>
      <c r="B334" s="33"/>
      <c r="C334" s="33"/>
      <c r="D334" s="33"/>
      <c r="E334" s="34" t="s">
        <v>362</v>
      </c>
      <c r="F334" s="30"/>
    </row>
    <row r="335" spans="1:6" ht="16.5">
      <c r="A335" s="27"/>
      <c r="B335" s="28"/>
      <c r="C335" s="28"/>
      <c r="D335" s="28"/>
      <c r="E335" s="34" t="s">
        <v>236</v>
      </c>
      <c r="F335" s="30">
        <f>F337</f>
        <v>823200</v>
      </c>
    </row>
    <row r="336" spans="1:6" ht="16.5">
      <c r="A336" s="27"/>
      <c r="B336" s="28"/>
      <c r="C336" s="28"/>
      <c r="D336" s="28"/>
      <c r="E336" s="35" t="s">
        <v>363</v>
      </c>
      <c r="F336" s="30"/>
    </row>
    <row r="337" spans="1:6" ht="16.5">
      <c r="A337" s="27"/>
      <c r="B337" s="33"/>
      <c r="C337" s="33">
        <v>8</v>
      </c>
      <c r="D337" s="33"/>
      <c r="E337" s="35" t="s">
        <v>364</v>
      </c>
      <c r="F337" s="30">
        <f>'[1]2nd期用途明細表'!Q125</f>
        <v>823200</v>
      </c>
    </row>
    <row r="338" spans="1:6" ht="16.5">
      <c r="A338" s="27"/>
      <c r="B338" s="33"/>
      <c r="C338" s="33"/>
      <c r="D338" s="33"/>
      <c r="E338" s="34" t="s">
        <v>365</v>
      </c>
      <c r="F338" s="30"/>
    </row>
    <row r="339" spans="1:6" ht="16.5">
      <c r="A339" s="27"/>
      <c r="B339" s="33"/>
      <c r="C339" s="33"/>
      <c r="D339" s="33"/>
      <c r="E339" s="34" t="s">
        <v>316</v>
      </c>
      <c r="F339" s="30">
        <f>F342</f>
        <v>130554</v>
      </c>
    </row>
    <row r="340" spans="1:6" s="59" customFormat="1" ht="16.5">
      <c r="A340" s="44"/>
      <c r="B340" s="45"/>
      <c r="C340" s="45"/>
      <c r="D340" s="45"/>
      <c r="E340" s="58"/>
      <c r="F340" s="47"/>
    </row>
    <row r="341" spans="1:6" ht="16.5">
      <c r="A341" s="27"/>
      <c r="B341" s="33"/>
      <c r="C341" s="33"/>
      <c r="D341" s="33"/>
      <c r="E341" s="35" t="s">
        <v>366</v>
      </c>
      <c r="F341" s="30"/>
    </row>
    <row r="342" spans="1:7" ht="16.5">
      <c r="A342" s="27"/>
      <c r="B342" s="33"/>
      <c r="C342" s="33">
        <v>9</v>
      </c>
      <c r="D342" s="33"/>
      <c r="E342" s="35" t="s">
        <v>367</v>
      </c>
      <c r="F342" s="30">
        <f>'[1]2nd期用途明細表'!Q127</f>
        <v>130554</v>
      </c>
      <c r="G342" s="84"/>
    </row>
    <row r="343" spans="1:7" ht="16.5">
      <c r="A343" s="27"/>
      <c r="B343" s="33"/>
      <c r="C343" s="33"/>
      <c r="D343" s="33"/>
      <c r="E343" s="34" t="s">
        <v>368</v>
      </c>
      <c r="F343" s="30"/>
      <c r="G343" s="84"/>
    </row>
    <row r="344" spans="1:7" ht="16.5">
      <c r="A344" s="27"/>
      <c r="B344" s="33"/>
      <c r="C344" s="33"/>
      <c r="D344" s="33"/>
      <c r="E344" s="34" t="s">
        <v>138</v>
      </c>
      <c r="F344" s="30">
        <f>F346</f>
        <v>379877</v>
      </c>
      <c r="G344" s="84"/>
    </row>
    <row r="345" spans="1:7" ht="16.5">
      <c r="A345" s="27"/>
      <c r="B345" s="33"/>
      <c r="C345" s="33"/>
      <c r="D345" s="33"/>
      <c r="E345" s="35" t="s">
        <v>369</v>
      </c>
      <c r="F345" s="30"/>
      <c r="G345" s="84"/>
    </row>
    <row r="346" spans="1:7" ht="16.5">
      <c r="A346" s="27"/>
      <c r="B346" s="33"/>
      <c r="C346" s="33">
        <v>10</v>
      </c>
      <c r="D346" s="33"/>
      <c r="E346" s="35" t="s">
        <v>370</v>
      </c>
      <c r="F346" s="30">
        <f>'[1]2nd期用途明細表'!Q129</f>
        <v>379877</v>
      </c>
      <c r="G346" s="84"/>
    </row>
    <row r="347" spans="1:7" ht="16.5">
      <c r="A347" s="27"/>
      <c r="B347" s="33"/>
      <c r="C347" s="33"/>
      <c r="D347" s="33"/>
      <c r="E347" s="34" t="s">
        <v>371</v>
      </c>
      <c r="F347" s="30"/>
      <c r="G347" s="84"/>
    </row>
    <row r="348" spans="1:7" ht="16.5">
      <c r="A348" s="27"/>
      <c r="B348" s="33"/>
      <c r="C348" s="33"/>
      <c r="D348" s="33"/>
      <c r="E348" s="34" t="s">
        <v>372</v>
      </c>
      <c r="F348" s="30">
        <f>F350</f>
        <v>30385</v>
      </c>
      <c r="G348" s="84"/>
    </row>
    <row r="349" spans="1:7" ht="16.5">
      <c r="A349" s="27"/>
      <c r="B349" s="33"/>
      <c r="C349" s="33"/>
      <c r="D349" s="33"/>
      <c r="E349" s="35" t="s">
        <v>373</v>
      </c>
      <c r="F349" s="30"/>
      <c r="G349" s="84"/>
    </row>
    <row r="350" spans="1:7" ht="16.5">
      <c r="A350" s="27"/>
      <c r="B350" s="33"/>
      <c r="C350" s="33">
        <v>11</v>
      </c>
      <c r="D350" s="33"/>
      <c r="E350" s="35" t="s">
        <v>374</v>
      </c>
      <c r="F350" s="30">
        <f>'[1]2nd期用途明細表'!Q131</f>
        <v>30385</v>
      </c>
      <c r="G350" s="84"/>
    </row>
    <row r="351" spans="1:7" ht="16.5">
      <c r="A351" s="27"/>
      <c r="B351" s="33"/>
      <c r="C351" s="33"/>
      <c r="D351" s="33"/>
      <c r="E351" s="34" t="s">
        <v>375</v>
      </c>
      <c r="F351" s="30"/>
      <c r="G351" s="84"/>
    </row>
    <row r="352" spans="1:7" ht="16.5">
      <c r="A352" s="27"/>
      <c r="B352" s="33"/>
      <c r="C352" s="33"/>
      <c r="D352" s="33"/>
      <c r="E352" s="34" t="s">
        <v>376</v>
      </c>
      <c r="F352" s="30">
        <f>F354</f>
        <v>139378</v>
      </c>
      <c r="G352" s="85"/>
    </row>
    <row r="353" spans="1:7" ht="16.5">
      <c r="A353" s="27"/>
      <c r="B353" s="33"/>
      <c r="C353" s="33"/>
      <c r="D353" s="33"/>
      <c r="E353" s="35" t="s">
        <v>377</v>
      </c>
      <c r="F353" s="30"/>
      <c r="G353" s="85"/>
    </row>
    <row r="354" spans="1:7" ht="16.5">
      <c r="A354" s="27"/>
      <c r="B354" s="33"/>
      <c r="C354" s="33">
        <v>12</v>
      </c>
      <c r="D354" s="33"/>
      <c r="E354" s="35" t="s">
        <v>378</v>
      </c>
      <c r="F354" s="30">
        <f>'[1]2nd期用途明細表'!Q133</f>
        <v>139378</v>
      </c>
      <c r="G354" s="84"/>
    </row>
    <row r="355" spans="1:7" ht="16.5">
      <c r="A355" s="27"/>
      <c r="B355" s="33"/>
      <c r="C355" s="33"/>
      <c r="D355" s="33"/>
      <c r="E355" s="34" t="s">
        <v>379</v>
      </c>
      <c r="F355" s="30"/>
      <c r="G355" s="84"/>
    </row>
    <row r="356" spans="1:7" ht="16.5">
      <c r="A356" s="27"/>
      <c r="B356" s="33"/>
      <c r="C356" s="33"/>
      <c r="D356" s="33"/>
      <c r="E356" s="34" t="s">
        <v>81</v>
      </c>
      <c r="F356" s="30">
        <f>F358</f>
        <v>1504694</v>
      </c>
      <c r="G356" s="86"/>
    </row>
    <row r="357" spans="1:7" ht="16.5">
      <c r="A357" s="27"/>
      <c r="B357" s="33"/>
      <c r="C357" s="33"/>
      <c r="D357" s="33"/>
      <c r="E357" s="35" t="s">
        <v>380</v>
      </c>
      <c r="F357" s="30"/>
      <c r="G357" s="86"/>
    </row>
    <row r="358" spans="1:7" ht="16.5">
      <c r="A358" s="27"/>
      <c r="B358" s="33"/>
      <c r="C358" s="33">
        <v>13</v>
      </c>
      <c r="D358" s="33"/>
      <c r="E358" s="35" t="s">
        <v>381</v>
      </c>
      <c r="F358" s="30">
        <f>'[1]2nd期用途明細表'!Q135</f>
        <v>1504694</v>
      </c>
      <c r="G358" s="86"/>
    </row>
    <row r="359" spans="1:7" ht="16.5">
      <c r="A359" s="27"/>
      <c r="B359" s="33"/>
      <c r="C359" s="33"/>
      <c r="D359" s="33"/>
      <c r="E359" s="29" t="s">
        <v>382</v>
      </c>
      <c r="F359" s="30"/>
      <c r="G359" s="86"/>
    </row>
    <row r="360" spans="1:7" ht="16.5">
      <c r="A360" s="87">
        <v>11</v>
      </c>
      <c r="B360" s="88"/>
      <c r="C360" s="88"/>
      <c r="D360" s="88"/>
      <c r="E360" s="62" t="s">
        <v>383</v>
      </c>
      <c r="F360" s="30">
        <f>'[1]2nd期用途明細表'!Q136</f>
        <v>1500000</v>
      </c>
      <c r="G360" s="31" t="s">
        <v>384</v>
      </c>
    </row>
    <row r="361" spans="1:7" ht="16.5">
      <c r="A361" s="87"/>
      <c r="B361" s="88"/>
      <c r="C361" s="88"/>
      <c r="D361" s="88"/>
      <c r="E361" s="62"/>
      <c r="F361" s="30"/>
      <c r="G361" s="31" t="s">
        <v>385</v>
      </c>
    </row>
    <row r="362" spans="1:7" ht="16.5">
      <c r="A362" s="87"/>
      <c r="B362" s="88"/>
      <c r="C362" s="88"/>
      <c r="D362" s="88"/>
      <c r="E362" s="62"/>
      <c r="F362" s="30"/>
      <c r="G362" s="31" t="s">
        <v>386</v>
      </c>
    </row>
    <row r="363" spans="1:7" ht="16.5">
      <c r="A363" s="87"/>
      <c r="B363" s="88"/>
      <c r="C363" s="88"/>
      <c r="D363" s="88"/>
      <c r="E363" s="62"/>
      <c r="F363" s="30"/>
      <c r="G363" s="31" t="s">
        <v>387</v>
      </c>
    </row>
    <row r="364" spans="1:7" ht="16.5">
      <c r="A364" s="87"/>
      <c r="B364" s="88"/>
      <c r="C364" s="88"/>
      <c r="D364" s="88"/>
      <c r="E364" s="62"/>
      <c r="F364" s="30"/>
      <c r="G364" s="31" t="s">
        <v>388</v>
      </c>
    </row>
    <row r="365" spans="1:7" ht="16.5">
      <c r="A365" s="87"/>
      <c r="B365" s="88"/>
      <c r="C365" s="88"/>
      <c r="D365" s="88"/>
      <c r="E365" s="62"/>
      <c r="F365" s="30"/>
      <c r="G365" s="31" t="s">
        <v>389</v>
      </c>
    </row>
    <row r="366" spans="1:7" ht="16.5">
      <c r="A366" s="87"/>
      <c r="B366" s="88"/>
      <c r="C366" s="88"/>
      <c r="D366" s="88"/>
      <c r="E366" s="62"/>
      <c r="F366" s="30"/>
      <c r="G366" s="86"/>
    </row>
    <row r="367" spans="1:7" ht="16.5">
      <c r="A367" s="87"/>
      <c r="B367" s="88"/>
      <c r="C367" s="88"/>
      <c r="D367" s="88"/>
      <c r="E367" s="62"/>
      <c r="F367" s="30"/>
      <c r="G367" s="86"/>
    </row>
    <row r="368" spans="1:7" ht="16.5">
      <c r="A368" s="87"/>
      <c r="B368" s="88"/>
      <c r="C368" s="88"/>
      <c r="D368" s="88"/>
      <c r="E368" s="62"/>
      <c r="F368" s="30"/>
      <c r="G368" s="86"/>
    </row>
    <row r="369" spans="1:7" ht="16.5">
      <c r="A369" s="87"/>
      <c r="B369" s="88"/>
      <c r="C369" s="88"/>
      <c r="D369" s="88"/>
      <c r="E369" s="62"/>
      <c r="F369" s="30"/>
      <c r="G369" s="86"/>
    </row>
    <row r="370" spans="1:7" ht="16.5">
      <c r="A370" s="87"/>
      <c r="B370" s="88"/>
      <c r="C370" s="88"/>
      <c r="D370" s="88"/>
      <c r="E370" s="62"/>
      <c r="F370" s="30"/>
      <c r="G370" s="86"/>
    </row>
    <row r="371" spans="1:7" ht="16.5">
      <c r="A371" s="87"/>
      <c r="B371" s="88"/>
      <c r="C371" s="88"/>
      <c r="D371" s="88"/>
      <c r="E371" s="62"/>
      <c r="F371" s="30"/>
      <c r="G371" s="86"/>
    </row>
    <row r="372" spans="1:7" ht="16.5">
      <c r="A372" s="87"/>
      <c r="B372" s="88"/>
      <c r="C372" s="88"/>
      <c r="D372" s="88"/>
      <c r="E372" s="62"/>
      <c r="F372" s="30"/>
      <c r="G372" s="86"/>
    </row>
    <row r="373" spans="1:7" ht="16.5">
      <c r="A373" s="87"/>
      <c r="B373" s="88"/>
      <c r="C373" s="88"/>
      <c r="D373" s="88"/>
      <c r="E373" s="62"/>
      <c r="F373" s="30"/>
      <c r="G373" s="86"/>
    </row>
    <row r="374" spans="1:7" ht="16.5">
      <c r="A374" s="87"/>
      <c r="B374" s="88"/>
      <c r="C374" s="88"/>
      <c r="D374" s="88"/>
      <c r="E374" s="62"/>
      <c r="F374" s="30"/>
      <c r="G374" s="86"/>
    </row>
    <row r="375" spans="1:7" ht="16.5">
      <c r="A375" s="87"/>
      <c r="B375" s="88"/>
      <c r="C375" s="88"/>
      <c r="D375" s="88"/>
      <c r="E375" s="62"/>
      <c r="F375" s="30"/>
      <c r="G375" s="86"/>
    </row>
    <row r="376" spans="1:7" ht="16.5">
      <c r="A376" s="87"/>
      <c r="B376" s="88"/>
      <c r="C376" s="88"/>
      <c r="D376" s="88"/>
      <c r="E376" s="62"/>
      <c r="F376" s="30"/>
      <c r="G376" s="86"/>
    </row>
    <row r="377" spans="1:7" s="59" customFormat="1" ht="16.5">
      <c r="A377" s="89"/>
      <c r="B377" s="90"/>
      <c r="C377" s="90"/>
      <c r="D377" s="90"/>
      <c r="E377" s="77"/>
      <c r="F377" s="47"/>
      <c r="G377" s="91"/>
    </row>
    <row r="379" spans="6:7" ht="16.5">
      <c r="F379" s="92" t="s">
        <v>390</v>
      </c>
      <c r="G379" s="31" t="s">
        <v>391</v>
      </c>
    </row>
    <row r="380" ht="16.5">
      <c r="G380" s="31" t="s">
        <v>392</v>
      </c>
    </row>
    <row r="381" ht="16.5">
      <c r="G381" s="31" t="s">
        <v>393</v>
      </c>
    </row>
    <row r="382" ht="16.5">
      <c r="G382" s="31" t="s">
        <v>394</v>
      </c>
    </row>
  </sheetData>
  <mergeCells count="9">
    <mergeCell ref="A1:F1"/>
    <mergeCell ref="A2:F2"/>
    <mergeCell ref="A3:F3"/>
    <mergeCell ref="A4:F4"/>
    <mergeCell ref="A5:E5"/>
    <mergeCell ref="F5:G5"/>
    <mergeCell ref="F6:F7"/>
    <mergeCell ref="G6:G7"/>
    <mergeCell ref="A6:E6"/>
  </mergeCells>
  <printOptions horizontalCentered="1" verticalCentered="1"/>
  <pageMargins left="0.3937007874015748" right="0.3937007874015748" top="0.7874015748031497" bottom="0.7874015748031497" header="0.5118110236220472" footer="0.5118110236220472"/>
  <pageSetup fitToHeight="12"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周采蓉</dc:creator>
  <cp:keywords/>
  <dc:description/>
  <cp:lastModifiedBy>周采蓉</cp:lastModifiedBy>
  <dcterms:created xsi:type="dcterms:W3CDTF">2004-11-02T09:08:59Z</dcterms:created>
  <dcterms:modified xsi:type="dcterms:W3CDTF">2004-11-02T09:09:08Z</dcterms:modified>
  <cp:category/>
  <cp:version/>
  <cp:contentType/>
  <cp:contentStatus/>
</cp:coreProperties>
</file>