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Area" localSheetId="0">'Sheet1'!$A$1:$H$47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<sst xmlns="http://schemas.openxmlformats.org/spreadsheetml/2006/main" count="77" uniqueCount="47">
  <si>
    <t>1 3 4   固定資產建設改良擴充綜計表</t>
  </si>
  <si>
    <t>單位:新臺幣元</t>
  </si>
  <si>
    <t xml:space="preserve"> 機  關  名  稱</t>
  </si>
  <si>
    <t>可　　　用　　　預　　　算　　　數</t>
  </si>
  <si>
    <t>決　算　數</t>
  </si>
  <si>
    <t>比 較 增 減</t>
  </si>
  <si>
    <t>保  留  數</t>
  </si>
  <si>
    <t>以前年度
保留數</t>
  </si>
  <si>
    <t>本年度奉准      先行辦理數</t>
  </si>
  <si>
    <t xml:space="preserve"> 合        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</si>
  <si>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</si>
  <si>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</si>
  <si>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</si>
  <si>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</si>
  <si>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</si>
  <si>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</si>
  <si>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</si>
  <si>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</si>
  <si>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</si>
  <si>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</si>
  <si>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</si>
  <si>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</si>
  <si>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</si>
  <si>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</si>
  <si>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</si>
  <si>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</si>
  <si>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</si>
  <si>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</si>
  <si>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</si>
  <si>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</si>
  <si>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</si>
  <si>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</si>
  <si>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</si>
  <si>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</si>
  <si>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合計</t>
  </si>
  <si>
    <t>金融保險</t>
  </si>
  <si>
    <t>製造業</t>
  </si>
  <si>
    <t>合計</t>
  </si>
  <si>
    <t>註:按業別分析：電力及燃氣供應業111,267,907,727元，占65.37%；運輸及倉儲業22,411,775,024元，占13.17%；製造業21,933,162,827.63元，占12.89%；用水供應及污染整治業11,337,512,861元，占6.66%；金融及保險業3,271,115,444.81元，占1.91%。</t>
  </si>
  <si>
    <t>電力及燃氣供應業</t>
  </si>
  <si>
    <t>用水供應及污染業</t>
  </si>
  <si>
    <t>運輸及倉儲業</t>
  </si>
  <si>
    <t>本年度預算案數</t>
  </si>
  <si>
    <t>電力及燃氣供應業</t>
  </si>
  <si>
    <t>用水供應及污染業</t>
  </si>
  <si>
    <t>運輸及倉儲業</t>
  </si>
  <si>
    <r>
      <t>註：按業別分析：製造業</t>
    </r>
    <r>
      <rPr>
        <sz val="14"/>
        <rFont val="新細明體"/>
        <family val="1"/>
      </rPr>
      <t xml:space="preserve">21,933,162,827.63元，占12.89%；電力及燃氣供應業111,267,907,727元，占65.37%；用水供應及污染整治業11,336,549,301元，占6.66%；
       運輸及倉儲業22,411,775,024元，占13.16%；金融及保險業3,271,115,444.81元，占1.92%。      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</si>
</sst>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#,##0.00_-;\-#,##0.00_-;_-* &quot; &quot;??_-;_-@_-"/>
    <numFmt numFmtId="179" formatCode="#,##0_-;\-#,##0_-;_-* &quot; &quot;??_-;_-@_-"/>
    <numFmt numFmtId="180" formatCode="#,##0.00_ "/>
    <numFmt numFmtId="181" formatCode="_-\ #,##0.00_-;\-\ #,##0.00_-;_ &quot;&quot;_-"/>
    <numFmt numFmtId="182" formatCode="#,##0.0000;\-#,##0.0000"/>
    <numFmt numFmtId="183" formatCode="_(* #,##0_);_(* \(#,##0\);_(* &quot;-&quot;_);_(@_)"/>
    <numFmt numFmtId="184" formatCode="_-\ #,##0.0_-;\-\ #,##0.0_-;_ &quot;&quot;_-"/>
    <numFmt numFmtId="185" formatCode="0.000_);[Red]\(0.000\)"/>
    <numFmt numFmtId="186" formatCode="0.00_);[Red]\(0.00\)"/>
  </numFmts>
  <fonts count="21">
    <font>
      <sz val="12"/>
      <name val="新細明體"/>
      <family val="1"/>
    </font>
    <font>
      <sz val="9"/>
      <name val="新細明體"/>
      <family val="1"/>
    </font>
    <font>
      <sz val="7"/>
      <name val="新細明體"/>
      <family val="1"/>
    </font>
    <font>
      <b/>
      <sz val="40"/>
      <name val="新細明體"/>
      <family val="1"/>
    </font>
    <font>
      <sz val="12"/>
      <name val="Courier"/>
      <family val="3"/>
    </font>
    <font>
      <sz val="34"/>
      <name val="Courier"/>
      <family val="3"/>
    </font>
    <font>
      <sz val="34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5"/>
      <name val="細明體"/>
      <family val="3"/>
    </font>
    <font>
      <sz val="15"/>
      <name val="Courier"/>
      <family val="3"/>
    </font>
    <font>
      <sz val="15"/>
      <name val="Times New Roman"/>
      <family val="1"/>
    </font>
    <font>
      <sz val="14"/>
      <name val="Times New Roman"/>
      <family val="1"/>
    </font>
    <font>
      <sz val="14"/>
      <name val="Courier"/>
      <family val="3"/>
    </font>
    <font>
      <sz val="12"/>
      <name val="Helv"/>
      <family val="2"/>
    </font>
    <font>
      <sz val="14"/>
      <name val="新細明體"/>
      <family val="1"/>
    </font>
    <font>
      <sz val="14"/>
      <name val="華康中黑體"/>
      <family val="3"/>
    </font>
    <font>
      <b/>
      <sz val="14"/>
      <name val="華康中黑體"/>
      <family val="2"/>
    </font>
    <font>
      <b/>
      <sz val="12"/>
      <name val="Times New Roman"/>
      <family val="1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8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>
      <alignment/>
      <protection/>
    </xf>
    <xf numFmtId="39" fontId="4" fillId="0" borderId="0">
      <alignment/>
      <protection/>
    </xf>
    <xf numFmtId="39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5" fillId="0" borderId="0">
      <alignment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5" fillId="0" borderId="0" xfId="16" applyFont="1">
      <alignment/>
      <protection/>
    </xf>
    <xf numFmtId="39" fontId="6" fillId="0" borderId="0" xfId="16" applyFont="1">
      <alignment/>
      <protection/>
    </xf>
    <xf numFmtId="39" fontId="7" fillId="0" borderId="1" xfId="16" applyFont="1" applyBorder="1">
      <alignment/>
      <protection/>
    </xf>
    <xf numFmtId="39" fontId="7" fillId="0" borderId="0" xfId="16" applyFont="1">
      <alignment/>
      <protection/>
    </xf>
    <xf numFmtId="39" fontId="7" fillId="0" borderId="1" xfId="16" applyFont="1" applyBorder="1" applyAlignment="1" applyProtection="1">
      <alignment horizontal="right" vertical="center"/>
      <protection/>
    </xf>
    <xf numFmtId="39" fontId="8" fillId="0" borderId="1" xfId="16" applyFont="1" applyBorder="1" applyAlignment="1" applyProtection="1">
      <alignment horizontal="right" vertical="center"/>
      <protection/>
    </xf>
    <xf numFmtId="39" fontId="9" fillId="0" borderId="0" xfId="16" applyFont="1">
      <alignment/>
      <protection/>
    </xf>
    <xf numFmtId="39" fontId="11" fillId="0" borderId="0" xfId="16" applyFont="1">
      <alignment/>
      <protection/>
    </xf>
    <xf numFmtId="39" fontId="12" fillId="0" borderId="0" xfId="16" applyFont="1">
      <alignment/>
      <protection/>
    </xf>
    <xf numFmtId="39" fontId="10" fillId="0" borderId="2" xfId="16" applyFont="1" applyBorder="1" applyAlignment="1" applyProtection="1">
      <alignment horizontal="center" vertical="center" wrapText="1"/>
      <protection/>
    </xf>
    <xf numFmtId="39" fontId="10" fillId="0" borderId="3" xfId="16" applyFont="1" applyBorder="1" applyAlignment="1" applyProtection="1">
      <alignment horizontal="center" vertical="center"/>
      <protection/>
    </xf>
    <xf numFmtId="39" fontId="10" fillId="0" borderId="4" xfId="16" applyFont="1" applyBorder="1" applyAlignment="1" applyProtection="1">
      <alignment horizontal="center" vertical="center" wrapText="1"/>
      <protection/>
    </xf>
    <xf numFmtId="39" fontId="14" fillId="0" borderId="0" xfId="16" applyFont="1">
      <alignment/>
      <protection/>
    </xf>
    <xf numFmtId="39" fontId="13" fillId="0" borderId="1" xfId="16" applyFont="1" applyBorder="1">
      <alignment/>
      <protection/>
    </xf>
    <xf numFmtId="39" fontId="16" fillId="0" borderId="0" xfId="16" applyFont="1">
      <alignment/>
      <protection/>
    </xf>
    <xf numFmtId="39" fontId="16" fillId="0" borderId="0" xfId="16" applyFont="1" applyBorder="1">
      <alignment/>
      <protection/>
    </xf>
    <xf numFmtId="39" fontId="16" fillId="0" borderId="0" xfId="16" applyFont="1" applyAlignment="1" applyProtection="1">
      <alignment horizontal="left"/>
      <protection/>
    </xf>
    <xf numFmtId="39" fontId="16" fillId="0" borderId="0" xfId="16" applyFont="1" applyFill="1">
      <alignment/>
      <protection/>
    </xf>
    <xf numFmtId="39" fontId="16" fillId="0" borderId="0" xfId="16" applyFont="1" applyAlignment="1">
      <alignment/>
      <protection/>
    </xf>
    <xf numFmtId="39" fontId="16" fillId="0" borderId="0" xfId="16" applyFont="1" applyBorder="1" applyAlignment="1">
      <alignment/>
      <protection/>
    </xf>
    <xf numFmtId="39" fontId="10" fillId="0" borderId="5" xfId="16" applyFont="1" applyBorder="1" applyAlignment="1" applyProtection="1">
      <alignment horizontal="center" vertical="center"/>
      <protection/>
    </xf>
    <xf numFmtId="39" fontId="16" fillId="0" borderId="0" xfId="16" applyFont="1" applyAlignment="1" applyProtection="1">
      <alignment horizontal="left" vertical="center"/>
      <protection/>
    </xf>
    <xf numFmtId="3" fontId="16" fillId="0" borderId="0" xfId="16" applyNumberFormat="1" applyFont="1" applyAlignment="1" applyProtection="1">
      <alignment horizontal="left" vertical="center"/>
      <protection/>
    </xf>
    <xf numFmtId="39" fontId="16" fillId="0" borderId="0" xfId="16" applyFont="1" applyAlignment="1" applyProtection="1">
      <alignment vertical="center"/>
      <protection/>
    </xf>
    <xf numFmtId="39" fontId="14" fillId="0" borderId="0" xfId="16" applyFont="1" applyAlignment="1">
      <alignment vertical="center"/>
      <protection/>
    </xf>
    <xf numFmtId="39" fontId="4" fillId="0" borderId="0" xfId="16" applyFont="1">
      <alignment/>
      <protection/>
    </xf>
    <xf numFmtId="39" fontId="17" fillId="0" borderId="0" xfId="16" applyFont="1" applyBorder="1" applyAlignment="1" applyProtection="1">
      <alignment horizontal="left" vertical="center"/>
      <protection/>
    </xf>
    <xf numFmtId="4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39" fontId="16" fillId="0" borderId="0" xfId="17" applyFont="1" applyProtection="1">
      <alignment/>
      <protection/>
    </xf>
    <xf numFmtId="39" fontId="16" fillId="2" borderId="0" xfId="17" applyFont="1" applyFill="1" applyProtection="1">
      <alignment/>
      <protection/>
    </xf>
    <xf numFmtId="180" fontId="5" fillId="0" borderId="0" xfId="16" applyNumberFormat="1" applyFont="1">
      <alignment/>
      <protection/>
    </xf>
    <xf numFmtId="180" fontId="4" fillId="0" borderId="0" xfId="16" applyNumberFormat="1" applyFont="1">
      <alignment/>
      <protection/>
    </xf>
    <xf numFmtId="180" fontId="11" fillId="0" borderId="0" xfId="16" applyNumberFormat="1" applyFont="1">
      <alignment/>
      <protection/>
    </xf>
    <xf numFmtId="180" fontId="16" fillId="0" borderId="0" xfId="16" applyNumberFormat="1" applyFont="1">
      <alignment/>
      <protection/>
    </xf>
    <xf numFmtId="180" fontId="16" fillId="2" borderId="0" xfId="17" applyNumberFormat="1" applyFont="1" applyFill="1" applyProtection="1">
      <alignment/>
      <protection/>
    </xf>
    <xf numFmtId="180" fontId="16" fillId="0" borderId="0" xfId="17" applyNumberFormat="1" applyFont="1" applyProtection="1">
      <alignment/>
      <protection/>
    </xf>
    <xf numFmtId="39" fontId="9" fillId="0" borderId="0" xfId="16" applyFont="1">
      <alignment/>
      <protection/>
    </xf>
    <xf numFmtId="39" fontId="9" fillId="0" borderId="0" xfId="16" applyFont="1" applyBorder="1">
      <alignment/>
      <protection/>
    </xf>
    <xf numFmtId="39" fontId="18" fillId="0" borderId="0" xfId="16" applyFont="1" applyAlignment="1">
      <alignment horizontal="left" vertical="center"/>
      <protection/>
    </xf>
    <xf numFmtId="180" fontId="19" fillId="0" borderId="0" xfId="20" applyNumberFormat="1" applyFont="1" applyAlignment="1">
      <alignment horizontal="right" vertical="center"/>
      <protection/>
    </xf>
    <xf numFmtId="39" fontId="16" fillId="0" borderId="0" xfId="16" applyFont="1" applyAlignment="1">
      <alignment horizontal="left" vertical="center" indent="1"/>
      <protection/>
    </xf>
    <xf numFmtId="180" fontId="9" fillId="0" borderId="0" xfId="0" applyNumberFormat="1" applyFont="1" applyAlignment="1">
      <alignment horizontal="right" vertical="center"/>
    </xf>
    <xf numFmtId="180" fontId="9" fillId="0" borderId="0" xfId="20" applyNumberFormat="1" applyFont="1" applyAlignment="1">
      <alignment horizontal="right" vertical="center"/>
      <protection/>
    </xf>
    <xf numFmtId="180" fontId="9" fillId="0" borderId="0" xfId="15" applyNumberFormat="1" applyFont="1" applyAlignment="1">
      <alignment horizontal="right" vertical="center"/>
      <protection locked="0"/>
    </xf>
    <xf numFmtId="39" fontId="16" fillId="0" borderId="0" xfId="16" applyFont="1" applyAlignment="1">
      <alignment vertical="center" wrapText="1" indent="1"/>
      <protection/>
    </xf>
    <xf numFmtId="3" fontId="16" fillId="0" borderId="0" xfId="16" applyFont="1" applyAlignment="1">
      <alignment horizontal="left" vertical="center" indent="1"/>
      <protection/>
    </xf>
    <xf numFmtId="3" fontId="16" fillId="0" borderId="0" xfId="16" applyFont="1" applyAlignment="1">
      <alignment horizontal="left" vertical="center" wrapText="1" indent="1"/>
      <protection/>
    </xf>
    <xf numFmtId="180" fontId="9" fillId="0" borderId="0" xfId="16" applyNumberFormat="1" applyFont="1" applyAlignment="1">
      <alignment horizontal="right" vertical="center"/>
      <protection/>
    </xf>
    <xf numFmtId="180" fontId="9" fillId="0" borderId="0" xfId="0" applyNumberFormat="1" applyFont="1" applyAlignment="1" applyProtection="1">
      <alignment horizontal="right" vertical="center"/>
      <protection/>
    </xf>
    <xf numFmtId="180" fontId="9" fillId="0" borderId="0" xfId="16" applyNumberFormat="1" applyFont="1" applyBorder="1" applyAlignment="1">
      <alignment horizontal="right" vertical="center"/>
      <protection/>
    </xf>
    <xf numFmtId="39" fontId="0" fillId="2" borderId="0" xfId="17" applyFont="1" applyFill="1" applyProtection="1">
      <alignment/>
      <protection/>
    </xf>
    <xf numFmtId="39" fontId="16" fillId="0" borderId="0" xfId="16" applyFont="1" applyAlignment="1">
      <alignment horizontal="left" vertical="center" wrapText="1" indent="1" shrinkToFit="1"/>
      <protection/>
    </xf>
    <xf numFmtId="39" fontId="16" fillId="0" borderId="0" xfId="16" applyFont="1" applyAlignment="1">
      <alignment vertical="center" indent="1"/>
      <protection/>
    </xf>
    <xf numFmtId="39" fontId="16" fillId="0" borderId="0" xfId="16" applyFont="1" applyAlignment="1">
      <alignment horizontal="left" vertical="center" wrapText="1" indent="1"/>
      <protection/>
    </xf>
    <xf numFmtId="180" fontId="9" fillId="0" borderId="0" xfId="0" applyNumberFormat="1" applyFont="1" applyAlignment="1">
      <alignment horizontal="right" vertical="center"/>
    </xf>
    <xf numFmtId="180" fontId="9" fillId="0" borderId="0" xfId="20" applyNumberFormat="1" applyFont="1" applyAlignment="1" applyProtection="1">
      <alignment horizontal="right" vertical="center"/>
      <protection/>
    </xf>
    <xf numFmtId="39" fontId="20" fillId="0" borderId="0" xfId="16" applyFont="1" applyAlignment="1">
      <alignment horizontal="left" vertical="center"/>
      <protection/>
    </xf>
    <xf numFmtId="180" fontId="19" fillId="0" borderId="0" xfId="0" applyNumberFormat="1" applyFont="1" applyAlignment="1">
      <alignment horizontal="right" vertical="center"/>
    </xf>
    <xf numFmtId="180" fontId="19" fillId="0" borderId="0" xfId="15" applyNumberFormat="1" applyFont="1" applyAlignment="1">
      <alignment horizontal="right" vertical="center"/>
      <protection locked="0"/>
    </xf>
    <xf numFmtId="39" fontId="20" fillId="0" borderId="0" xfId="16" applyFont="1" applyAlignment="1">
      <alignment horizontal="left" vertical="center" wrapText="1"/>
      <protection/>
    </xf>
    <xf numFmtId="180" fontId="9" fillId="0" borderId="0" xfId="15" applyNumberFormat="1" applyFont="1" applyAlignment="1">
      <alignment horizontal="right" vertical="center"/>
      <protection/>
    </xf>
    <xf numFmtId="180" fontId="9" fillId="0" borderId="0" xfId="16" applyNumberFormat="1" applyFont="1" applyAlignment="1" applyProtection="1">
      <alignment horizontal="right" vertical="center"/>
      <protection/>
    </xf>
    <xf numFmtId="180" fontId="9" fillId="0" borderId="0" xfId="15" applyNumberFormat="1" applyFont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9" fillId="0" borderId="0" xfId="16" applyNumberFormat="1" applyFont="1" applyBorder="1" applyAlignment="1" applyProtection="1">
      <alignment horizontal="right" vertical="center"/>
      <protection/>
    </xf>
    <xf numFmtId="4" fontId="9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39" fontId="16" fillId="0" borderId="6" xfId="0" applyFont="1" applyBorder="1" applyAlignment="1">
      <alignment horizontal="left" vertical="center" wrapText="1"/>
    </xf>
    <xf numFmtId="39" fontId="16" fillId="0" borderId="7" xfId="0" applyFont="1" applyBorder="1" applyAlignment="1">
      <alignment horizontal="left" vertical="center" wrapText="1"/>
    </xf>
    <xf numFmtId="39" fontId="16" fillId="0" borderId="7" xfId="0" applyFont="1" applyBorder="1" applyAlignment="1">
      <alignment horizontal="left" vertical="center" wrapText="1"/>
    </xf>
    <xf numFmtId="39" fontId="3" fillId="0" borderId="0" xfId="16" applyFont="1">
      <alignment horizontal="center" vertical="center"/>
      <protection/>
    </xf>
    <xf numFmtId="39" fontId="3" fillId="0" borderId="0" xfId="16" applyFont="1" applyAlignment="1" applyProtection="1">
      <alignment horizontal="center" vertical="center"/>
      <protection/>
    </xf>
    <xf numFmtId="39" fontId="10" fillId="0" borderId="8" xfId="16" applyFont="1" applyBorder="1" applyAlignment="1" applyProtection="1">
      <alignment horizontal="center" vertical="center"/>
      <protection/>
    </xf>
    <xf numFmtId="39" fontId="11" fillId="0" borderId="9" xfId="16" applyFont="1" applyBorder="1" applyAlignment="1">
      <alignment horizontal="center" vertical="center"/>
      <protection/>
    </xf>
    <xf numFmtId="39" fontId="10" fillId="0" borderId="10" xfId="16" applyFont="1" applyBorder="1" applyAlignment="1" applyProtection="1">
      <alignment horizontal="center" vertical="center"/>
      <protection/>
    </xf>
    <xf numFmtId="39" fontId="10" fillId="0" borderId="11" xfId="16" applyFont="1" applyBorder="1" applyAlignment="1" applyProtection="1">
      <alignment horizontal="center" vertical="center"/>
      <protection/>
    </xf>
    <xf numFmtId="39" fontId="10" fillId="0" borderId="12" xfId="16" applyFont="1" applyBorder="1" applyAlignment="1" applyProtection="1">
      <alignment horizontal="center" vertical="center"/>
      <protection/>
    </xf>
    <xf numFmtId="39" fontId="10" fillId="0" borderId="13" xfId="16" applyFont="1" applyBorder="1" applyAlignment="1" applyProtection="1">
      <alignment horizontal="center" vertical="center"/>
      <protection/>
    </xf>
    <xf numFmtId="39" fontId="11" fillId="0" borderId="1" xfId="16" applyFont="1" applyBorder="1" applyAlignment="1">
      <alignment horizontal="center" vertical="center"/>
      <protection/>
    </xf>
    <xf numFmtId="39" fontId="10" fillId="0" borderId="14" xfId="16" applyFont="1" applyBorder="1" applyAlignment="1" applyProtection="1">
      <alignment horizontal="center" vertical="center"/>
      <protection/>
    </xf>
    <xf numFmtId="39" fontId="11" fillId="0" borderId="15" xfId="16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千分位[0]_134固定資產建設改良擴充-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="75" zoomScaleSheetLayoutView="75" workbookViewId="0" topLeftCell="A1">
      <selection activeCell="I47" sqref="I47"/>
    </sheetView>
  </sheetViews>
  <sheetFormatPr defaultColWidth="9.00390625" defaultRowHeight="16.5" customHeight="1"/>
  <cols>
    <col min="1" max="1" width="35.25390625" style="2" customWidth="1"/>
    <col min="2" max="2" width="20.00390625" style="71" bestFit="1" customWidth="1"/>
    <col min="3" max="3" width="20.75390625" style="71" bestFit="1" customWidth="1"/>
    <col min="4" max="4" width="18.50390625" style="71" bestFit="1" customWidth="1"/>
    <col min="5" max="5" width="20.75390625" style="71" bestFit="1" customWidth="1"/>
    <col min="6" max="6" width="21.25390625" style="71" bestFit="1" customWidth="1"/>
    <col min="7" max="7" width="20.50390625" style="71" bestFit="1" customWidth="1"/>
    <col min="8" max="8" width="19.625" style="71" bestFit="1" customWidth="1"/>
    <col min="9" max="9" width="19.125" style="71" customWidth="1"/>
    <col min="10" max="10" width="22.50390625" style="71" customWidth="1"/>
    <col min="11" max="11" width="12.25390625" style="72" customWidth="1"/>
    <col min="12" max="16384" width="9.00390625" style="71" bestFit="1" customWidth="1"/>
  </cols>
  <sheetData>
    <row r="1" spans="1:11" s="3" customFormat="1" ht="55.5" customHeight="1">
      <c r="A1" s="76" t="s">
        <v>0</v>
      </c>
      <c r="B1" s="77"/>
      <c r="C1" s="77"/>
      <c r="D1" s="77"/>
      <c r="E1" s="77"/>
      <c r="F1" s="77"/>
      <c r="G1" s="77"/>
      <c r="H1" s="77"/>
      <c r="J1" s="4"/>
      <c r="K1" s="34"/>
    </row>
    <row r="2" spans="1:11" s="28" customFormat="1" ht="30" customHeight="1">
      <c r="A2" s="5"/>
      <c r="B2" s="6"/>
      <c r="C2" s="6"/>
      <c r="D2" s="6"/>
      <c r="E2" s="6"/>
      <c r="F2" s="6"/>
      <c r="G2" s="7"/>
      <c r="H2" s="8" t="s">
        <v>1</v>
      </c>
      <c r="J2" s="9"/>
      <c r="K2" s="35"/>
    </row>
    <row r="3" spans="1:11" s="10" customFormat="1" ht="39.75" customHeight="1">
      <c r="A3" s="78" t="s">
        <v>2</v>
      </c>
      <c r="B3" s="80" t="s">
        <v>3</v>
      </c>
      <c r="C3" s="81"/>
      <c r="D3" s="81"/>
      <c r="E3" s="82"/>
      <c r="F3" s="85" t="s">
        <v>4</v>
      </c>
      <c r="G3" s="85" t="s">
        <v>5</v>
      </c>
      <c r="H3" s="83" t="s">
        <v>6</v>
      </c>
      <c r="J3" s="11"/>
      <c r="K3" s="36"/>
    </row>
    <row r="4" spans="1:11" s="10" customFormat="1" ht="54.75" customHeight="1">
      <c r="A4" s="79"/>
      <c r="B4" s="12" t="s">
        <v>7</v>
      </c>
      <c r="C4" s="13" t="s">
        <v>42</v>
      </c>
      <c r="D4" s="14" t="s">
        <v>8</v>
      </c>
      <c r="E4" s="23" t="s">
        <v>9</v>
      </c>
      <c r="F4" s="86"/>
      <c r="G4" s="86"/>
      <c r="H4" s="84"/>
      <c r="J4" s="11"/>
      <c r="K4" s="36"/>
    </row>
    <row r="5" spans="2:11" s="17" customFormat="1" ht="21" customHeight="1">
      <c r="B5" s="40"/>
      <c r="C5" s="40"/>
      <c r="D5" s="40"/>
      <c r="E5" s="40"/>
      <c r="F5" s="41"/>
      <c r="G5" s="40"/>
      <c r="H5" s="40"/>
      <c r="K5" s="37"/>
    </row>
    <row r="6" spans="1:11" s="17" customFormat="1" ht="33" customHeight="1">
      <c r="A6" s="42" t="s">
        <v>10</v>
      </c>
      <c r="B6" s="43" t="s">
        <v>11</v>
      </c>
      <c r="C6" s="43">
        <f>C7</f>
        <v>130486000</v>
      </c>
      <c r="D6" s="43" t="s">
        <v>11</v>
      </c>
      <c r="E6" s="43">
        <f>E7</f>
        <v>130486000</v>
      </c>
      <c r="F6" s="43">
        <f>F7</f>
        <v>130450694</v>
      </c>
      <c r="G6" s="43">
        <f>G7</f>
        <v>-35306</v>
      </c>
      <c r="H6" s="43" t="s">
        <v>11</v>
      </c>
      <c r="I6" s="32" t="s">
        <v>43</v>
      </c>
      <c r="J6" s="33">
        <f>F12</f>
        <v>111267907727</v>
      </c>
      <c r="K6" s="38">
        <f aca="true" t="shared" si="0" ref="K6:K11">J6/$J$13*100</f>
        <v>65.3669217152055</v>
      </c>
    </row>
    <row r="7" spans="1:11" s="17" customFormat="1" ht="34.5" customHeight="1">
      <c r="A7" s="44" t="s">
        <v>12</v>
      </c>
      <c r="B7" s="45" t="s">
        <v>11</v>
      </c>
      <c r="C7" s="45">
        <v>130486000</v>
      </c>
      <c r="D7" s="45" t="s">
        <v>11</v>
      </c>
      <c r="E7" s="46">
        <f>SUM(B7:D7)</f>
        <v>130486000</v>
      </c>
      <c r="F7" s="45">
        <v>130450694</v>
      </c>
      <c r="G7" s="46">
        <f>F7-E7</f>
        <v>-35306</v>
      </c>
      <c r="H7" s="47" t="s">
        <v>11</v>
      </c>
      <c r="I7" s="32" t="s">
        <v>44</v>
      </c>
      <c r="J7" s="33">
        <f>F14</f>
        <v>11336549301</v>
      </c>
      <c r="K7" s="38">
        <f t="shared" si="0"/>
        <v>6.659919700271463</v>
      </c>
    </row>
    <row r="8" spans="1:11" s="17" customFormat="1" ht="20.25" customHeight="1">
      <c r="A8" s="24"/>
      <c r="I8" s="32" t="s">
        <v>45</v>
      </c>
      <c r="J8" s="33">
        <f>F23-F24</f>
        <v>22411775024</v>
      </c>
      <c r="K8" s="38">
        <f t="shared" si="0"/>
        <v>13.16631878337293</v>
      </c>
    </row>
    <row r="9" spans="1:11" s="17" customFormat="1" ht="33" customHeight="1">
      <c r="A9" s="42" t="s">
        <v>13</v>
      </c>
      <c r="B9" s="43">
        <f>SUM(B10:B14)</f>
        <v>9745111552.24</v>
      </c>
      <c r="C9" s="43">
        <f aca="true" t="shared" si="1" ref="C9:H9">SUM(C10:C14)</f>
        <v>172193524000</v>
      </c>
      <c r="D9" s="43">
        <f t="shared" si="1"/>
        <v>4214502619</v>
      </c>
      <c r="E9" s="43">
        <f t="shared" si="1"/>
        <v>186153138171.24</v>
      </c>
      <c r="F9" s="43">
        <f t="shared" si="1"/>
        <v>143038992583.63</v>
      </c>
      <c r="G9" s="43">
        <f t="shared" si="1"/>
        <v>-43114145587.61</v>
      </c>
      <c r="H9" s="43">
        <f t="shared" si="1"/>
        <v>15202536773.24</v>
      </c>
      <c r="I9" s="32"/>
      <c r="J9" s="32"/>
      <c r="K9" s="38">
        <f t="shared" si="0"/>
        <v>0</v>
      </c>
    </row>
    <row r="10" spans="1:11" s="17" customFormat="1" ht="34.5" customHeight="1">
      <c r="A10" s="44" t="s">
        <v>14</v>
      </c>
      <c r="B10" s="47" t="s">
        <v>11</v>
      </c>
      <c r="C10" s="47">
        <v>844690000</v>
      </c>
      <c r="D10" s="47" t="s">
        <v>11</v>
      </c>
      <c r="E10" s="47">
        <f>SUM(B10:D10)</f>
        <v>844690000</v>
      </c>
      <c r="F10" s="47">
        <v>769303482</v>
      </c>
      <c r="G10" s="47">
        <f>F10-E10</f>
        <v>-75386518</v>
      </c>
      <c r="H10" s="47" t="s">
        <v>11</v>
      </c>
      <c r="I10" s="32" t="s">
        <v>36</v>
      </c>
      <c r="J10" s="33">
        <f>F10+F11+F13+F20+F21</f>
        <v>21933162827.63</v>
      </c>
      <c r="K10" s="38">
        <f t="shared" si="0"/>
        <v>12.885146910807299</v>
      </c>
    </row>
    <row r="11" spans="1:11" s="17" customFormat="1" ht="34.5" customHeight="1">
      <c r="A11" s="48" t="s">
        <v>15</v>
      </c>
      <c r="B11" s="47">
        <v>5947564374.24</v>
      </c>
      <c r="C11" s="47">
        <v>16862599000</v>
      </c>
      <c r="D11" s="47" t="s">
        <v>11</v>
      </c>
      <c r="E11" s="47">
        <f>SUM(B11:D11)</f>
        <v>22810163374.239998</v>
      </c>
      <c r="F11" s="47">
        <v>19020250728.63</v>
      </c>
      <c r="G11" s="47">
        <f>F11-E11</f>
        <v>-3789912645.609997</v>
      </c>
      <c r="H11" s="47">
        <v>1174941581.24</v>
      </c>
      <c r="I11" s="32" t="s">
        <v>35</v>
      </c>
      <c r="J11" s="33">
        <f>F7+F17+F33+F18+F19+F30+F24</f>
        <v>3271115444.81</v>
      </c>
      <c r="K11" s="38">
        <f t="shared" si="0"/>
        <v>1.9216928903428028</v>
      </c>
    </row>
    <row r="12" spans="1:11" s="17" customFormat="1" ht="34.5" customHeight="1">
      <c r="A12" s="44" t="s">
        <v>16</v>
      </c>
      <c r="B12" s="47">
        <v>381237158</v>
      </c>
      <c r="C12" s="47">
        <v>133933073000</v>
      </c>
      <c r="D12" s="47">
        <v>3600000000</v>
      </c>
      <c r="E12" s="47">
        <f>SUM(B12:D12)</f>
        <v>137914310158</v>
      </c>
      <c r="F12" s="47">
        <v>111267907727</v>
      </c>
      <c r="G12" s="47">
        <f>F12-E12</f>
        <v>-26646402431</v>
      </c>
      <c r="H12" s="47">
        <v>2916643551</v>
      </c>
      <c r="I12" s="32"/>
      <c r="J12" s="32"/>
      <c r="K12" s="39"/>
    </row>
    <row r="13" spans="1:11" s="18" customFormat="1" ht="34.5" customHeight="1">
      <c r="A13" s="49" t="s">
        <v>17</v>
      </c>
      <c r="B13" s="47">
        <v>73776760</v>
      </c>
      <c r="C13" s="47">
        <v>601497000</v>
      </c>
      <c r="D13" s="47" t="s">
        <v>11</v>
      </c>
      <c r="E13" s="47">
        <f>SUM(B13:D13)</f>
        <v>675273760</v>
      </c>
      <c r="F13" s="47">
        <v>644981345</v>
      </c>
      <c r="G13" s="46">
        <f>F13-E13</f>
        <v>-30292415</v>
      </c>
      <c r="H13" s="47">
        <v>6910380</v>
      </c>
      <c r="I13" s="32" t="s">
        <v>37</v>
      </c>
      <c r="J13" s="33">
        <f>SUM(J6:J12)</f>
        <v>170220510324.44</v>
      </c>
      <c r="K13" s="38">
        <f>SUM(K6:K12)</f>
        <v>99.99999999999999</v>
      </c>
    </row>
    <row r="14" spans="1:11" s="18" customFormat="1" ht="34.5" customHeight="1">
      <c r="A14" s="50" t="s">
        <v>18</v>
      </c>
      <c r="B14" s="47">
        <v>3342533260</v>
      </c>
      <c r="C14" s="47">
        <v>19951665000</v>
      </c>
      <c r="D14" s="47">
        <v>614502619</v>
      </c>
      <c r="E14" s="47">
        <f>SUM(B14:D14)</f>
        <v>23908700879</v>
      </c>
      <c r="F14" s="47">
        <v>11336549301</v>
      </c>
      <c r="G14" s="46">
        <f>F14-E14</f>
        <v>-12572151578</v>
      </c>
      <c r="H14" s="47">
        <v>11104041261</v>
      </c>
      <c r="I14" s="32"/>
      <c r="J14" s="33"/>
      <c r="K14" s="38"/>
    </row>
    <row r="15" spans="1:11" s="18" customFormat="1" ht="20.25" customHeight="1">
      <c r="A15" s="25"/>
      <c r="B15" s="51"/>
      <c r="C15" s="51"/>
      <c r="D15" s="51"/>
      <c r="E15" s="51"/>
      <c r="F15" s="51"/>
      <c r="G15" s="52"/>
      <c r="H15" s="53"/>
      <c r="I15" s="32"/>
      <c r="J15" s="54"/>
      <c r="K15" s="38"/>
    </row>
    <row r="16" spans="1:11" s="18" customFormat="1" ht="33" customHeight="1">
      <c r="A16" s="42" t="s">
        <v>19</v>
      </c>
      <c r="B16" s="43">
        <f>SUM(B17:B21)</f>
        <v>511367530</v>
      </c>
      <c r="C16" s="43">
        <f>SUM(C17:C21)</f>
        <v>2935113000</v>
      </c>
      <c r="D16" s="43"/>
      <c r="E16" s="43">
        <f>SUM(E17:E21)</f>
        <v>3446480530</v>
      </c>
      <c r="F16" s="43">
        <f>SUM(F17:F21)</f>
        <v>2582901084.81</v>
      </c>
      <c r="G16" s="43">
        <f>SUM(G17:G21)</f>
        <v>-863579445.19</v>
      </c>
      <c r="H16" s="43">
        <f>SUM(H17:H21)</f>
        <v>473563416</v>
      </c>
      <c r="I16" s="32"/>
      <c r="J16" s="33"/>
      <c r="K16" s="38"/>
    </row>
    <row r="17" spans="1:11" s="20" customFormat="1" ht="34.5" customHeight="1">
      <c r="A17" s="44" t="s">
        <v>20</v>
      </c>
      <c r="B17" s="45" t="s">
        <v>11</v>
      </c>
      <c r="C17" s="45">
        <v>60290000</v>
      </c>
      <c r="D17" s="45" t="s">
        <v>11</v>
      </c>
      <c r="E17" s="46">
        <f>SUM(B17:D17)</f>
        <v>60290000</v>
      </c>
      <c r="F17" s="45">
        <v>4840271</v>
      </c>
      <c r="G17" s="46">
        <f>F17-E17</f>
        <v>-55449729</v>
      </c>
      <c r="H17" s="47">
        <v>55000000</v>
      </c>
      <c r="I17" s="32"/>
      <c r="J17" s="32"/>
      <c r="K17" s="38"/>
    </row>
    <row r="18" spans="1:11" s="17" customFormat="1" ht="34.5" customHeight="1">
      <c r="A18" s="44" t="s">
        <v>21</v>
      </c>
      <c r="B18" s="45">
        <v>140876000</v>
      </c>
      <c r="C18" s="45">
        <v>543923000</v>
      </c>
      <c r="D18" s="45" t="s">
        <v>11</v>
      </c>
      <c r="E18" s="46">
        <f>SUM(B18:D18)</f>
        <v>684799000</v>
      </c>
      <c r="F18" s="45">
        <v>584051364</v>
      </c>
      <c r="G18" s="46">
        <f>F18-E18</f>
        <v>-100747636</v>
      </c>
      <c r="H18" s="47">
        <v>69360559</v>
      </c>
      <c r="I18" s="32"/>
      <c r="J18" s="33"/>
      <c r="K18" s="38"/>
    </row>
    <row r="19" spans="1:11" s="17" customFormat="1" ht="34.5" customHeight="1">
      <c r="A19" s="55" t="s">
        <v>22</v>
      </c>
      <c r="B19" s="45">
        <v>177811264</v>
      </c>
      <c r="C19" s="45">
        <v>603140000</v>
      </c>
      <c r="D19" s="45" t="s">
        <v>11</v>
      </c>
      <c r="E19" s="46">
        <f>SUM(B19:D19)</f>
        <v>780951264</v>
      </c>
      <c r="F19" s="45">
        <v>495382177.81</v>
      </c>
      <c r="G19" s="46">
        <f>F19-E19</f>
        <v>-285569086.19</v>
      </c>
      <c r="H19" s="47">
        <v>146106766</v>
      </c>
      <c r="I19" s="32"/>
      <c r="J19" s="33"/>
      <c r="K19" s="38"/>
    </row>
    <row r="20" spans="1:11" s="17" customFormat="1" ht="34.5" customHeight="1">
      <c r="A20" s="56" t="s">
        <v>23</v>
      </c>
      <c r="B20" s="45">
        <v>47888846</v>
      </c>
      <c r="C20" s="45">
        <v>141922000</v>
      </c>
      <c r="D20" s="45" t="s">
        <v>11</v>
      </c>
      <c r="E20" s="46">
        <f>SUM(B20:D20)</f>
        <v>189810846</v>
      </c>
      <c r="F20" s="45">
        <v>28579971</v>
      </c>
      <c r="G20" s="46">
        <f>F20-E20</f>
        <v>-161230875</v>
      </c>
      <c r="H20" s="47">
        <v>89302857</v>
      </c>
      <c r="I20" s="32"/>
      <c r="J20" s="32"/>
      <c r="K20" s="39"/>
    </row>
    <row r="21" spans="1:11" s="17" customFormat="1" ht="34.5" customHeight="1">
      <c r="A21" s="56" t="s">
        <v>24</v>
      </c>
      <c r="B21" s="45">
        <v>144791420</v>
      </c>
      <c r="C21" s="45">
        <v>1585838000</v>
      </c>
      <c r="D21" s="45" t="s">
        <v>11</v>
      </c>
      <c r="E21" s="46">
        <f>SUM(B21:D21)</f>
        <v>1730629420</v>
      </c>
      <c r="F21" s="45">
        <v>1470047301</v>
      </c>
      <c r="G21" s="46">
        <f>F21-E21</f>
        <v>-260582119</v>
      </c>
      <c r="H21" s="47">
        <v>113793234</v>
      </c>
      <c r="I21" s="32"/>
      <c r="J21" s="33"/>
      <c r="K21" s="38"/>
    </row>
    <row r="22" spans="1:11" s="17" customFormat="1" ht="20.25" customHeight="1">
      <c r="A22" s="26"/>
      <c r="B22" s="52"/>
      <c r="C22" s="52"/>
      <c r="D22" s="52"/>
      <c r="E22" s="51"/>
      <c r="F22" s="52"/>
      <c r="G22" s="52"/>
      <c r="H22" s="51"/>
      <c r="I22" s="32"/>
      <c r="J22" s="33"/>
      <c r="K22" s="38"/>
    </row>
    <row r="23" spans="1:11" s="17" customFormat="1" ht="33" customHeight="1">
      <c r="A23" s="42" t="s">
        <v>25</v>
      </c>
      <c r="B23" s="43">
        <f>SUM(B24:B28)</f>
        <v>9755024496</v>
      </c>
      <c r="C23" s="43">
        <f>SUM(C24:C28)</f>
        <v>33789320000</v>
      </c>
      <c r="D23" s="43"/>
      <c r="E23" s="43">
        <f>SUM(E24:E28)</f>
        <v>43544344496</v>
      </c>
      <c r="F23" s="43">
        <f>SUM(F24:F28)</f>
        <v>24436299158</v>
      </c>
      <c r="G23" s="43">
        <f>SUM(G24:G28)</f>
        <v>-19108045338</v>
      </c>
      <c r="H23" s="43">
        <f>SUM(H24:H28)</f>
        <v>14858891619</v>
      </c>
      <c r="I23" s="32"/>
      <c r="J23" s="54"/>
      <c r="K23" s="38"/>
    </row>
    <row r="24" spans="1:11" s="21" customFormat="1" ht="34.5" customHeight="1">
      <c r="A24" s="57" t="s">
        <v>26</v>
      </c>
      <c r="B24" s="45">
        <v>37222893</v>
      </c>
      <c r="C24" s="45">
        <v>2441798000</v>
      </c>
      <c r="D24" s="45" t="s">
        <v>11</v>
      </c>
      <c r="E24" s="46">
        <f>SUM(B24:D24)</f>
        <v>2479020893</v>
      </c>
      <c r="F24" s="45">
        <v>2024524134</v>
      </c>
      <c r="G24" s="46">
        <f>F24-E24</f>
        <v>-454496759</v>
      </c>
      <c r="H24" s="47">
        <v>13844889</v>
      </c>
      <c r="I24" s="32"/>
      <c r="J24" s="33"/>
      <c r="K24" s="38"/>
    </row>
    <row r="25" spans="1:11" s="21" customFormat="1" ht="34.5" customHeight="1">
      <c r="A25" s="44" t="s">
        <v>27</v>
      </c>
      <c r="B25" s="51">
        <v>3776821692</v>
      </c>
      <c r="C25" s="51">
        <v>20953160000</v>
      </c>
      <c r="D25" s="51" t="s">
        <v>11</v>
      </c>
      <c r="E25" s="51">
        <f>SUM(B25:D25)</f>
        <v>24729981692</v>
      </c>
      <c r="F25" s="51">
        <v>14806854645</v>
      </c>
      <c r="G25" s="51">
        <f>F25-E25</f>
        <v>-9923127047</v>
      </c>
      <c r="H25" s="51">
        <v>7736070024</v>
      </c>
      <c r="I25" s="32"/>
      <c r="J25" s="32"/>
      <c r="K25" s="38"/>
    </row>
    <row r="26" spans="1:11" s="22" customFormat="1" ht="34.5" customHeight="1">
      <c r="A26" s="57" t="s">
        <v>28</v>
      </c>
      <c r="B26" s="51">
        <v>844537847</v>
      </c>
      <c r="C26" s="51">
        <v>5804818000</v>
      </c>
      <c r="D26" s="51" t="s">
        <v>11</v>
      </c>
      <c r="E26" s="51">
        <f>SUM(B26:D26)</f>
        <v>6649355847</v>
      </c>
      <c r="F26" s="51">
        <v>4960374752</v>
      </c>
      <c r="G26" s="51">
        <f>F26-E26</f>
        <v>-1688981095</v>
      </c>
      <c r="H26" s="51">
        <v>314629450</v>
      </c>
      <c r="I26" s="32"/>
      <c r="J26" s="33"/>
      <c r="K26" s="38"/>
    </row>
    <row r="27" spans="1:11" s="22" customFormat="1" ht="38.25" customHeight="1">
      <c r="A27" s="57" t="s">
        <v>29</v>
      </c>
      <c r="B27" s="58">
        <v>5096442064</v>
      </c>
      <c r="C27" s="58">
        <v>4589544000</v>
      </c>
      <c r="D27" s="58" t="s">
        <v>11</v>
      </c>
      <c r="E27" s="51">
        <f>SUM(B27:D27)</f>
        <v>9685986064</v>
      </c>
      <c r="F27" s="58">
        <v>2644545627</v>
      </c>
      <c r="G27" s="46">
        <f>F27-E27</f>
        <v>-7041440437</v>
      </c>
      <c r="H27" s="51">
        <v>6794347256</v>
      </c>
      <c r="I27" s="32"/>
      <c r="J27" s="33"/>
      <c r="K27" s="38"/>
    </row>
    <row r="28" spans="1:11" s="18" customFormat="1" ht="33" customHeight="1">
      <c r="A28" s="29"/>
      <c r="B28" s="59"/>
      <c r="C28" s="59"/>
      <c r="D28" s="59"/>
      <c r="E28" s="59"/>
      <c r="F28" s="59"/>
      <c r="G28" s="59"/>
      <c r="H28" s="59"/>
      <c r="I28" s="32"/>
      <c r="J28" s="32"/>
      <c r="K28" s="39"/>
    </row>
    <row r="29" spans="1:11" s="18" customFormat="1" ht="34.5" customHeight="1">
      <c r="A29" s="60" t="s">
        <v>30</v>
      </c>
      <c r="B29" s="61" t="s">
        <v>11</v>
      </c>
      <c r="C29" s="61">
        <f aca="true" t="shared" si="2" ref="C29:H29">C30</f>
        <v>26668000</v>
      </c>
      <c r="D29" s="61">
        <f t="shared" si="2"/>
      </c>
      <c r="E29" s="43">
        <f t="shared" si="2"/>
        <v>26668000</v>
      </c>
      <c r="F29" s="61">
        <f t="shared" si="2"/>
        <v>24927231</v>
      </c>
      <c r="G29" s="43">
        <f t="shared" si="2"/>
        <v>-1740769</v>
      </c>
      <c r="H29" s="62">
        <f t="shared" si="2"/>
        <v>613151</v>
      </c>
      <c r="I29" s="32"/>
      <c r="J29" s="33"/>
      <c r="K29" s="38"/>
    </row>
    <row r="30" spans="1:11" s="18" customFormat="1" ht="20.25" customHeight="1">
      <c r="A30" s="44" t="s">
        <v>31</v>
      </c>
      <c r="B30" s="58" t="s">
        <v>11</v>
      </c>
      <c r="C30" s="58">
        <v>26668000</v>
      </c>
      <c r="D30" s="58" t="s">
        <v>11</v>
      </c>
      <c r="E30" s="51">
        <f>SUM(B30:D30)</f>
        <v>26668000</v>
      </c>
      <c r="F30" s="58">
        <v>24927231</v>
      </c>
      <c r="G30" s="58">
        <f>F30-E30</f>
        <v>-1740769</v>
      </c>
      <c r="H30" s="51">
        <v>613151</v>
      </c>
      <c r="I30" s="32"/>
      <c r="J30" s="33"/>
      <c r="K30" s="38"/>
    </row>
    <row r="31" spans="1:11" s="18" customFormat="1" ht="33" customHeight="1">
      <c r="A31" s="29"/>
      <c r="B31" s="59"/>
      <c r="C31" s="59"/>
      <c r="D31" s="59"/>
      <c r="E31" s="59"/>
      <c r="F31" s="59"/>
      <c r="G31" s="59"/>
      <c r="H31" s="59"/>
      <c r="I31" s="32"/>
      <c r="J31" s="54"/>
      <c r="K31" s="38"/>
    </row>
    <row r="32" spans="1:11" s="17" customFormat="1" ht="34.5" customHeight="1">
      <c r="A32" s="63" t="s">
        <v>32</v>
      </c>
      <c r="B32" s="61" t="s">
        <v>11</v>
      </c>
      <c r="C32" s="61">
        <f aca="true" t="shared" si="3" ref="C32:H32">C33</f>
        <v>7200000</v>
      </c>
      <c r="D32" s="61">
        <f t="shared" si="3"/>
      </c>
      <c r="E32" s="43">
        <f t="shared" si="3"/>
        <v>7200000</v>
      </c>
      <c r="F32" s="61">
        <f t="shared" si="3"/>
        <v>6939573</v>
      </c>
      <c r="G32" s="43">
        <f t="shared" si="3"/>
        <v>-260427</v>
      </c>
      <c r="H32" s="62">
        <f t="shared" si="3"/>
      </c>
      <c r="I32" s="32"/>
      <c r="J32" s="33"/>
      <c r="K32" s="38"/>
    </row>
    <row r="33" spans="1:11" s="17" customFormat="1" ht="21.75" customHeight="1">
      <c r="A33" s="44" t="s">
        <v>33</v>
      </c>
      <c r="B33" s="58" t="s">
        <v>11</v>
      </c>
      <c r="C33" s="58">
        <v>7200000</v>
      </c>
      <c r="D33" s="58" t="s">
        <v>11</v>
      </c>
      <c r="E33" s="51">
        <f>SUM(B33:D33)</f>
        <v>7200000</v>
      </c>
      <c r="F33" s="58">
        <v>6939573</v>
      </c>
      <c r="G33" s="58">
        <f>F33-E33</f>
        <v>-260427</v>
      </c>
      <c r="H33" s="64" t="s">
        <v>11</v>
      </c>
      <c r="I33" s="32"/>
      <c r="J33" s="32"/>
      <c r="K33" s="38"/>
    </row>
    <row r="34" spans="1:11" s="17" customFormat="1" ht="21.75" customHeight="1">
      <c r="A34" s="44"/>
      <c r="B34" s="58"/>
      <c r="C34" s="58"/>
      <c r="D34" s="58"/>
      <c r="E34" s="51"/>
      <c r="F34" s="58"/>
      <c r="G34" s="58"/>
      <c r="H34" s="64"/>
      <c r="I34" s="32"/>
      <c r="J34" s="32"/>
      <c r="K34" s="38"/>
    </row>
    <row r="35" spans="1:11" s="17" customFormat="1" ht="21.75" customHeight="1">
      <c r="A35" s="44"/>
      <c r="B35" s="58"/>
      <c r="C35" s="58"/>
      <c r="D35" s="58"/>
      <c r="E35" s="51"/>
      <c r="F35" s="58"/>
      <c r="G35" s="58"/>
      <c r="H35" s="64"/>
      <c r="I35" s="32"/>
      <c r="J35" s="32"/>
      <c r="K35" s="38"/>
    </row>
    <row r="36" spans="1:11" s="17" customFormat="1" ht="21.75" customHeight="1">
      <c r="A36" s="44"/>
      <c r="B36" s="58"/>
      <c r="C36" s="58"/>
      <c r="D36" s="58"/>
      <c r="E36" s="51"/>
      <c r="F36" s="58"/>
      <c r="G36" s="58"/>
      <c r="H36" s="64"/>
      <c r="I36" s="32"/>
      <c r="J36" s="32"/>
      <c r="K36" s="38"/>
    </row>
    <row r="37" spans="1:11" s="17" customFormat="1" ht="21.75" customHeight="1">
      <c r="A37" s="44"/>
      <c r="B37" s="58"/>
      <c r="C37" s="58"/>
      <c r="D37" s="58"/>
      <c r="E37" s="51"/>
      <c r="F37" s="58"/>
      <c r="G37" s="58"/>
      <c r="H37" s="64"/>
      <c r="I37" s="32"/>
      <c r="J37" s="32"/>
      <c r="K37" s="38"/>
    </row>
    <row r="38" spans="1:11" s="17" customFormat="1" ht="21.75" customHeight="1">
      <c r="A38" s="44"/>
      <c r="B38" s="58"/>
      <c r="C38" s="58"/>
      <c r="D38" s="58"/>
      <c r="E38" s="51"/>
      <c r="F38" s="58"/>
      <c r="G38" s="58"/>
      <c r="H38" s="64"/>
      <c r="I38" s="32"/>
      <c r="J38" s="32"/>
      <c r="K38" s="38"/>
    </row>
    <row r="39" spans="1:11" s="17" customFormat="1" ht="21.75" customHeight="1">
      <c r="A39" s="44"/>
      <c r="B39" s="58"/>
      <c r="C39" s="58"/>
      <c r="D39" s="58"/>
      <c r="E39" s="51"/>
      <c r="F39" s="58"/>
      <c r="G39" s="58"/>
      <c r="H39" s="64"/>
      <c r="I39" s="32"/>
      <c r="J39" s="32"/>
      <c r="K39" s="38"/>
    </row>
    <row r="40" spans="1:11" s="17" customFormat="1" ht="21.75" customHeight="1">
      <c r="A40" s="19"/>
      <c r="B40" s="52"/>
      <c r="C40" s="52"/>
      <c r="D40" s="52"/>
      <c r="E40" s="65"/>
      <c r="F40" s="52"/>
      <c r="G40" s="52"/>
      <c r="H40" s="66"/>
      <c r="K40" s="37"/>
    </row>
    <row r="41" spans="1:11" s="17" customFormat="1" ht="21.75" customHeight="1">
      <c r="A41" s="19"/>
      <c r="B41" s="52"/>
      <c r="C41" s="52"/>
      <c r="D41" s="52"/>
      <c r="E41" s="65"/>
      <c r="F41" s="52"/>
      <c r="G41" s="52"/>
      <c r="H41" s="66"/>
      <c r="K41" s="37"/>
    </row>
    <row r="42" spans="1:11" s="17" customFormat="1" ht="21.75" customHeight="1">
      <c r="A42" s="19"/>
      <c r="B42" s="52"/>
      <c r="C42" s="52"/>
      <c r="D42" s="52"/>
      <c r="E42" s="65"/>
      <c r="F42" s="52"/>
      <c r="G42" s="52"/>
      <c r="H42" s="66"/>
      <c r="I42" s="32"/>
      <c r="J42" s="33"/>
      <c r="K42" s="38"/>
    </row>
    <row r="43" spans="1:11" s="17" customFormat="1" ht="21.75" customHeight="1">
      <c r="A43" s="19"/>
      <c r="B43" s="52"/>
      <c r="C43" s="52"/>
      <c r="D43" s="52"/>
      <c r="E43" s="65"/>
      <c r="F43" s="52"/>
      <c r="G43" s="52"/>
      <c r="H43" s="66"/>
      <c r="I43" s="32"/>
      <c r="J43" s="33"/>
      <c r="K43" s="38"/>
    </row>
    <row r="44" spans="2:11" s="18" customFormat="1" ht="21.75" customHeight="1">
      <c r="B44" s="67"/>
      <c r="C44" s="67"/>
      <c r="D44" s="67"/>
      <c r="E44" s="52"/>
      <c r="F44" s="67"/>
      <c r="G44" s="52"/>
      <c r="H44" s="68"/>
      <c r="I44" s="32"/>
      <c r="J44" s="33"/>
      <c r="K44" s="38"/>
    </row>
    <row r="45" spans="1:11" s="17" customFormat="1" ht="34.5" customHeight="1">
      <c r="A45" s="60" t="s">
        <v>34</v>
      </c>
      <c r="B45" s="43">
        <f>SUM(B6,B9,B16,B23,B29,B32)</f>
        <v>20011503578.239998</v>
      </c>
      <c r="C45" s="43">
        <f aca="true" t="shared" si="4" ref="C45:H45">SUM(C6,C9,C16,C23,C29,C32)</f>
        <v>209082311000</v>
      </c>
      <c r="D45" s="43">
        <f t="shared" si="4"/>
        <v>4214502619</v>
      </c>
      <c r="E45" s="43">
        <f t="shared" si="4"/>
        <v>233308317197.24</v>
      </c>
      <c r="F45" s="43">
        <f t="shared" si="4"/>
        <v>170220510324.44</v>
      </c>
      <c r="G45" s="43">
        <f t="shared" si="4"/>
        <v>-63087806872.8</v>
      </c>
      <c r="H45" s="43">
        <f t="shared" si="4"/>
        <v>30535604959.239998</v>
      </c>
      <c r="I45" s="32"/>
      <c r="J45" s="33"/>
      <c r="K45" s="38"/>
    </row>
    <row r="46" spans="1:11" s="15" customFormat="1" ht="19.5" customHeight="1" thickBot="1">
      <c r="A46" s="16"/>
      <c r="B46" s="69"/>
      <c r="C46" s="69"/>
      <c r="D46" s="69"/>
      <c r="E46" s="69"/>
      <c r="F46" s="69"/>
      <c r="G46" s="70"/>
      <c r="H46" s="70"/>
      <c r="I46" s="32"/>
      <c r="J46" s="32"/>
      <c r="K46" s="39"/>
    </row>
    <row r="47" spans="1:11" s="27" customFormat="1" ht="48" customHeight="1">
      <c r="A47" s="73" t="s">
        <v>46</v>
      </c>
      <c r="B47" s="75"/>
      <c r="C47" s="75"/>
      <c r="D47" s="75"/>
      <c r="E47" s="75"/>
      <c r="F47" s="75"/>
      <c r="G47" s="75"/>
      <c r="H47" s="75"/>
      <c r="I47" s="32"/>
      <c r="J47" s="54"/>
      <c r="K47" s="38"/>
    </row>
    <row r="48" spans="1:11" s="1" customFormat="1" ht="18.75" customHeight="1" hidden="1">
      <c r="A48" s="2"/>
      <c r="I48" s="32"/>
      <c r="J48" s="33"/>
      <c r="K48" s="38"/>
    </row>
    <row r="49" spans="1:11" s="1" customFormat="1" ht="18.75" customHeight="1" hidden="1">
      <c r="A49" s="2">
        <v>65.37</v>
      </c>
      <c r="B49" s="1">
        <v>65.4</v>
      </c>
      <c r="I49" s="32"/>
      <c r="J49" s="32"/>
      <c r="K49" s="38"/>
    </row>
    <row r="50" spans="1:11" s="1" customFormat="1" ht="18.75" customHeight="1" hidden="1">
      <c r="A50" s="2"/>
      <c r="B50" s="30">
        <f>SUM(B10:B14)</f>
        <v>9745111552.24</v>
      </c>
      <c r="C50" s="30">
        <f aca="true" t="shared" si="5" ref="C50:H50">SUM(C10:C14)</f>
        <v>172193524000</v>
      </c>
      <c r="D50" s="30">
        <f t="shared" si="5"/>
        <v>4214502619</v>
      </c>
      <c r="E50" s="30">
        <f t="shared" si="5"/>
        <v>186153138171.24</v>
      </c>
      <c r="F50" s="30">
        <f t="shared" si="5"/>
        <v>143038992583.63</v>
      </c>
      <c r="G50" s="30">
        <f t="shared" si="5"/>
        <v>-43114145587.61</v>
      </c>
      <c r="H50" s="30">
        <f t="shared" si="5"/>
        <v>15202536773.24</v>
      </c>
      <c r="K50" s="31">
        <f>SUM(K43:K49)</f>
        <v>0</v>
      </c>
    </row>
    <row r="51" spans="1:11" s="1" customFormat="1" ht="18.75" customHeight="1" hidden="1">
      <c r="A51" s="2"/>
      <c r="B51" s="31">
        <f>SUM(B17:B21)</f>
        <v>511367530</v>
      </c>
      <c r="C51" s="31">
        <f aca="true" t="shared" si="6" ref="C51:H51">SUM(C17:C21)</f>
        <v>2935113000</v>
      </c>
      <c r="D51" s="31">
        <f t="shared" si="6"/>
        <v>0</v>
      </c>
      <c r="E51" s="31">
        <f t="shared" si="6"/>
        <v>3446480530</v>
      </c>
      <c r="F51" s="31">
        <f t="shared" si="6"/>
        <v>2582901084.81</v>
      </c>
      <c r="G51" s="31">
        <f t="shared" si="6"/>
        <v>-863579445.19</v>
      </c>
      <c r="H51" s="31">
        <f t="shared" si="6"/>
        <v>473563416</v>
      </c>
      <c r="K51" s="31"/>
    </row>
    <row r="52" spans="1:11" s="1" customFormat="1" ht="18.75" customHeight="1" hidden="1">
      <c r="A52" s="2"/>
      <c r="B52" s="31">
        <f>SUM(B24:B27)</f>
        <v>9755024496</v>
      </c>
      <c r="C52" s="31">
        <f aca="true" t="shared" si="7" ref="C52:H52">SUM(C24:C27)</f>
        <v>33789320000</v>
      </c>
      <c r="D52" s="31">
        <f t="shared" si="7"/>
        <v>0</v>
      </c>
      <c r="E52" s="31">
        <f t="shared" si="7"/>
        <v>43544344496</v>
      </c>
      <c r="F52" s="31">
        <f t="shared" si="7"/>
        <v>24436299158</v>
      </c>
      <c r="G52" s="31">
        <f t="shared" si="7"/>
        <v>-19108045338</v>
      </c>
      <c r="H52" s="31">
        <f t="shared" si="7"/>
        <v>14858891619</v>
      </c>
      <c r="K52" s="31"/>
    </row>
    <row r="53" spans="1:11" s="1" customFormat="1" ht="18.75" customHeight="1" hidden="1">
      <c r="A53" s="2"/>
      <c r="K53" s="31"/>
    </row>
    <row r="54" spans="1:11" s="1" customFormat="1" ht="18.75" customHeight="1" hidden="1">
      <c r="A54" s="2">
        <v>6.66</v>
      </c>
      <c r="B54" s="1">
        <v>6.6</v>
      </c>
      <c r="K54" s="31"/>
    </row>
    <row r="55" spans="1:11" s="1" customFormat="1" ht="18.75" customHeight="1" hidden="1">
      <c r="A55" s="2">
        <v>13.17</v>
      </c>
      <c r="B55" s="1">
        <v>13.2</v>
      </c>
      <c r="K55" s="31"/>
    </row>
    <row r="56" spans="1:11" s="1" customFormat="1" ht="18.75" customHeight="1" hidden="1">
      <c r="A56" s="2">
        <v>12.89</v>
      </c>
      <c r="B56" s="1">
        <v>12.9</v>
      </c>
      <c r="K56" s="31"/>
    </row>
    <row r="57" spans="1:11" s="1" customFormat="1" ht="18.75" customHeight="1" hidden="1">
      <c r="A57" s="2">
        <v>1.92</v>
      </c>
      <c r="B57" s="1">
        <v>1.9</v>
      </c>
      <c r="K57" s="31"/>
    </row>
    <row r="58" spans="1:11" s="1" customFormat="1" ht="18.75" customHeight="1" hidden="1">
      <c r="A58" s="2"/>
      <c r="K58" s="31"/>
    </row>
    <row r="59" spans="1:11" s="1" customFormat="1" ht="18.75" customHeight="1" hidden="1" thickBot="1">
      <c r="A59" s="2"/>
      <c r="K59" s="31"/>
    </row>
    <row r="60" spans="1:11" s="1" customFormat="1" ht="18.75" customHeight="1" hidden="1">
      <c r="A60" s="73" t="s">
        <v>38</v>
      </c>
      <c r="B60" s="74"/>
      <c r="C60" s="74"/>
      <c r="D60" s="74"/>
      <c r="E60" s="74"/>
      <c r="F60" s="74"/>
      <c r="G60" s="74"/>
      <c r="H60" s="74"/>
      <c r="K60" s="31"/>
    </row>
    <row r="61" spans="1:11" s="1" customFormat="1" ht="18.75" customHeight="1" hidden="1">
      <c r="A61" s="2" t="s">
        <v>39</v>
      </c>
      <c r="B61" s="31">
        <v>111267907727</v>
      </c>
      <c r="C61" s="1">
        <v>65.36655169754762</v>
      </c>
      <c r="K61" s="31"/>
    </row>
    <row r="62" spans="1:11" s="1" customFormat="1" ht="18.75" customHeight="1" hidden="1">
      <c r="A62" s="2" t="s">
        <v>40</v>
      </c>
      <c r="B62" s="31">
        <v>11337512861</v>
      </c>
      <c r="C62" s="1">
        <v>6.660448063501562</v>
      </c>
      <c r="K62" s="31"/>
    </row>
    <row r="63" spans="1:11" s="1" customFormat="1" ht="18.75" customHeight="1" hidden="1">
      <c r="A63" s="2" t="s">
        <v>41</v>
      </c>
      <c r="B63" s="31">
        <v>22411775024</v>
      </c>
      <c r="C63" s="1">
        <v>13.166244253774298</v>
      </c>
      <c r="K63" s="31"/>
    </row>
    <row r="64" spans="1:11" s="1" customFormat="1" ht="18.75" customHeight="1" hidden="1">
      <c r="A64" s="2"/>
      <c r="C64" s="1">
        <v>0</v>
      </c>
      <c r="K64" s="31"/>
    </row>
    <row r="65" spans="1:11" s="1" customFormat="1" ht="18.75" customHeight="1" hidden="1">
      <c r="A65" s="2" t="s">
        <v>36</v>
      </c>
      <c r="B65" s="31">
        <v>21933162827.63</v>
      </c>
      <c r="C65" s="1">
        <v>12.885073972817315</v>
      </c>
      <c r="K65" s="31"/>
    </row>
    <row r="66" spans="1:11" s="1" customFormat="1" ht="18.75" customHeight="1" hidden="1">
      <c r="A66" s="2" t="s">
        <v>35</v>
      </c>
      <c r="B66" s="31">
        <v>3271115444.81</v>
      </c>
      <c r="C66" s="1">
        <v>1.9216820123592018</v>
      </c>
      <c r="K66" s="31"/>
    </row>
    <row r="67" spans="1:11" s="1" customFormat="1" ht="18.75" customHeight="1" hidden="1">
      <c r="A67" s="2"/>
      <c r="B67" s="31"/>
      <c r="K67" s="31"/>
    </row>
    <row r="68" spans="1:11" s="1" customFormat="1" ht="18.75" customHeight="1" hidden="1">
      <c r="A68" s="2" t="s">
        <v>37</v>
      </c>
      <c r="B68" s="31">
        <v>170221473884.44</v>
      </c>
      <c r="C68" s="1">
        <v>100</v>
      </c>
      <c r="K68" s="31"/>
    </row>
    <row r="69" spans="1:11" s="1" customFormat="1" ht="18.75" customHeight="1" hidden="1">
      <c r="A69" s="2"/>
      <c r="K69" s="31"/>
    </row>
    <row r="70" spans="1:11" s="1" customFormat="1" ht="18.75" customHeight="1" hidden="1">
      <c r="A70" s="2"/>
      <c r="K70" s="31"/>
    </row>
    <row r="71" spans="1:11" s="1" customFormat="1" ht="18.75" customHeight="1">
      <c r="A71" s="2"/>
      <c r="K71" s="31"/>
    </row>
    <row r="72" spans="1:11" s="1" customFormat="1" ht="18.75" customHeight="1">
      <c r="A72" s="2"/>
      <c r="K72" s="31"/>
    </row>
    <row r="73" spans="1:11" s="1" customFormat="1" ht="18.75" customHeight="1">
      <c r="A73" s="2"/>
      <c r="K73" s="31"/>
    </row>
    <row r="74" spans="1:11" s="1" customFormat="1" ht="18.75" customHeight="1">
      <c r="A74" s="2"/>
      <c r="K74" s="31"/>
    </row>
    <row r="75" spans="1:11" s="1" customFormat="1" ht="18.75" customHeight="1">
      <c r="A75" s="2"/>
      <c r="K75" s="31"/>
    </row>
    <row r="76" spans="1:11" s="1" customFormat="1" ht="18.75" customHeight="1">
      <c r="A76" s="2"/>
      <c r="K76" s="31"/>
    </row>
    <row r="77" spans="1:11" s="1" customFormat="1" ht="18.75" customHeight="1">
      <c r="A77" s="2"/>
      <c r="K77" s="31"/>
    </row>
    <row r="78" spans="1:11" s="1" customFormat="1" ht="18.75" customHeight="1">
      <c r="A78" s="2"/>
      <c r="K78" s="31"/>
    </row>
    <row r="79" spans="1:11" s="1" customFormat="1" ht="18.75" customHeight="1">
      <c r="A79" s="2"/>
      <c r="K79" s="31"/>
    </row>
    <row r="80" spans="1:11" s="1" customFormat="1" ht="18.75" customHeight="1">
      <c r="A80" s="2"/>
      <c r="K80" s="31"/>
    </row>
    <row r="81" spans="1:11" s="1" customFormat="1" ht="18.75" customHeight="1">
      <c r="A81" s="2"/>
      <c r="K81" s="31"/>
    </row>
    <row r="82" spans="1:11" s="1" customFormat="1" ht="18.75" customHeight="1">
      <c r="A82" s="2"/>
      <c r="K82" s="31"/>
    </row>
    <row r="83" spans="1:11" s="1" customFormat="1" ht="18.75" customHeight="1">
      <c r="A83" s="2"/>
      <c r="K83" s="31"/>
    </row>
    <row r="84" spans="1:11" s="1" customFormat="1" ht="18.75" customHeight="1">
      <c r="A84" s="2"/>
      <c r="K84" s="31"/>
    </row>
    <row r="85" spans="1:11" s="1" customFormat="1" ht="18.75" customHeight="1">
      <c r="A85" s="2"/>
      <c r="K85" s="31"/>
    </row>
    <row r="86" spans="1:11" s="1" customFormat="1" ht="18.75" customHeight="1">
      <c r="A86" s="2"/>
      <c r="K86" s="31"/>
    </row>
    <row r="87" spans="1:11" s="1" customFormat="1" ht="18.75" customHeight="1">
      <c r="A87" s="2"/>
      <c r="K87" s="31"/>
    </row>
    <row r="88" spans="1:11" s="1" customFormat="1" ht="18.75" customHeight="1">
      <c r="A88" s="2"/>
      <c r="K88" s="31"/>
    </row>
    <row r="89" spans="1:11" s="1" customFormat="1" ht="18.75" customHeight="1">
      <c r="A89" s="2"/>
      <c r="K89" s="31"/>
    </row>
    <row r="90" spans="1:11" s="1" customFormat="1" ht="18.75" customHeight="1">
      <c r="A90" s="2"/>
      <c r="K90" s="31"/>
    </row>
    <row r="91" spans="1:11" s="1" customFormat="1" ht="18.75" customHeight="1">
      <c r="A91" s="2"/>
      <c r="K91" s="31"/>
    </row>
    <row r="92" spans="1:11" s="1" customFormat="1" ht="18.75" customHeight="1">
      <c r="A92" s="2"/>
      <c r="K92" s="31"/>
    </row>
    <row r="93" spans="1:11" s="1" customFormat="1" ht="18.75" customHeight="1">
      <c r="A93" s="2"/>
      <c r="K93" s="31"/>
    </row>
    <row r="94" spans="1:11" s="1" customFormat="1" ht="18.75" customHeight="1">
      <c r="A94" s="2"/>
      <c r="K94" s="31"/>
    </row>
    <row r="95" spans="1:11" s="1" customFormat="1" ht="18.75" customHeight="1">
      <c r="A95" s="2"/>
      <c r="K95" s="31"/>
    </row>
    <row r="96" spans="1:11" s="1" customFormat="1" ht="18.75" customHeight="1">
      <c r="A96" s="2"/>
      <c r="K96" s="31"/>
    </row>
    <row r="97" spans="1:11" s="1" customFormat="1" ht="18.75" customHeight="1">
      <c r="A97" s="2"/>
      <c r="K97" s="31"/>
    </row>
    <row r="98" spans="1:11" s="1" customFormat="1" ht="18.75" customHeight="1">
      <c r="A98" s="2"/>
      <c r="K98" s="31"/>
    </row>
    <row r="99" spans="1:11" s="1" customFormat="1" ht="18.75" customHeight="1">
      <c r="A99" s="2"/>
      <c r="K99" s="31"/>
    </row>
    <row r="100" spans="1:11" s="1" customFormat="1" ht="18.75" customHeight="1">
      <c r="A100" s="2"/>
      <c r="K100" s="31"/>
    </row>
    <row r="101" spans="1:11" s="1" customFormat="1" ht="18.75" customHeight="1">
      <c r="A101" s="2"/>
      <c r="K101" s="31"/>
    </row>
    <row r="102" spans="1:11" s="1" customFormat="1" ht="18.75" customHeight="1">
      <c r="A102" s="2"/>
      <c r="K102" s="31"/>
    </row>
    <row r="103" spans="1:11" s="1" customFormat="1" ht="18.75" customHeight="1">
      <c r="A103" s="2"/>
      <c r="K103" s="31"/>
    </row>
    <row r="104" spans="1:11" s="1" customFormat="1" ht="18.75" customHeight="1">
      <c r="A104" s="2"/>
      <c r="K104" s="31"/>
    </row>
    <row r="105" spans="1:11" s="1" customFormat="1" ht="18.75" customHeight="1">
      <c r="A105" s="2"/>
      <c r="K105" s="31"/>
    </row>
    <row r="106" spans="1:11" s="1" customFormat="1" ht="18.75" customHeight="1">
      <c r="A106" s="2"/>
      <c r="K106" s="31"/>
    </row>
    <row r="107" spans="1:11" s="1" customFormat="1" ht="18.75" customHeight="1">
      <c r="A107" s="2"/>
      <c r="K107" s="31"/>
    </row>
    <row r="108" spans="1:11" s="1" customFormat="1" ht="18.75" customHeight="1">
      <c r="A108" s="2"/>
      <c r="K108" s="31"/>
    </row>
    <row r="109" spans="1:11" s="1" customFormat="1" ht="18.75" customHeight="1">
      <c r="A109" s="2"/>
      <c r="K109" s="31"/>
    </row>
    <row r="110" spans="1:11" s="1" customFormat="1" ht="18.75" customHeight="1">
      <c r="A110" s="2"/>
      <c r="K110" s="31"/>
    </row>
    <row r="111" spans="1:11" s="1" customFormat="1" ht="18.75" customHeight="1">
      <c r="A111" s="2"/>
      <c r="K111" s="31"/>
    </row>
    <row r="112" spans="1:11" s="1" customFormat="1" ht="18.75" customHeight="1">
      <c r="A112" s="2"/>
      <c r="K112" s="31"/>
    </row>
    <row r="113" spans="1:11" s="1" customFormat="1" ht="18.75" customHeight="1">
      <c r="A113" s="2"/>
      <c r="K113" s="31"/>
    </row>
    <row r="114" spans="1:11" s="1" customFormat="1" ht="18.75" customHeight="1">
      <c r="A114" s="2"/>
      <c r="K114" s="31"/>
    </row>
    <row r="115" spans="1:11" s="1" customFormat="1" ht="18.75" customHeight="1">
      <c r="A115" s="2"/>
      <c r="K115" s="31"/>
    </row>
    <row r="116" spans="1:11" s="1" customFormat="1" ht="18.75" customHeight="1">
      <c r="A116" s="2"/>
      <c r="K116" s="31"/>
    </row>
    <row r="117" spans="1:11" s="1" customFormat="1" ht="18.75" customHeight="1">
      <c r="A117" s="2"/>
      <c r="K117" s="31"/>
    </row>
    <row r="118" spans="1:11" s="1" customFormat="1" ht="18.75" customHeight="1">
      <c r="A118" s="2"/>
      <c r="K118" s="31"/>
    </row>
    <row r="119" spans="1:11" s="1" customFormat="1" ht="18.75" customHeight="1">
      <c r="A119" s="2"/>
      <c r="K119" s="31"/>
    </row>
    <row r="120" spans="1:11" s="1" customFormat="1" ht="18.75" customHeight="1">
      <c r="A120" s="2"/>
      <c r="K120" s="31"/>
    </row>
    <row r="121" spans="1:11" s="1" customFormat="1" ht="18.75" customHeight="1">
      <c r="A121" s="2"/>
      <c r="K121" s="31"/>
    </row>
    <row r="122" spans="1:11" s="1" customFormat="1" ht="18.75" customHeight="1">
      <c r="A122" s="2"/>
      <c r="K122" s="31"/>
    </row>
    <row r="123" spans="1:11" s="1" customFormat="1" ht="18.75" customHeight="1">
      <c r="A123" s="2"/>
      <c r="K123" s="31"/>
    </row>
    <row r="124" spans="1:11" s="1" customFormat="1" ht="18.75" customHeight="1">
      <c r="A124" s="2"/>
      <c r="K124" s="31"/>
    </row>
    <row r="125" spans="1:11" s="1" customFormat="1" ht="18.75" customHeight="1">
      <c r="A125" s="2"/>
      <c r="K125" s="31"/>
    </row>
    <row r="126" spans="1:11" s="1" customFormat="1" ht="18.75" customHeight="1">
      <c r="A126" s="2"/>
      <c r="K126" s="31"/>
    </row>
    <row r="127" spans="1:11" s="1" customFormat="1" ht="18.75" customHeight="1">
      <c r="A127" s="2"/>
      <c r="K127" s="31"/>
    </row>
    <row r="128" spans="1:11" s="1" customFormat="1" ht="18.75" customHeight="1">
      <c r="A128" s="2"/>
      <c r="K128" s="31"/>
    </row>
    <row r="129" spans="1:11" s="1" customFormat="1" ht="18.75" customHeight="1">
      <c r="A129" s="2"/>
      <c r="K129" s="31"/>
    </row>
    <row r="130" spans="1:11" s="1" customFormat="1" ht="18.75" customHeight="1">
      <c r="A130" s="2"/>
      <c r="K130" s="31"/>
    </row>
    <row r="131" spans="1:11" s="1" customFormat="1" ht="18.75" customHeight="1">
      <c r="A131" s="2"/>
      <c r="K131" s="31"/>
    </row>
    <row r="132" spans="1:11" s="1" customFormat="1" ht="18.75" customHeight="1">
      <c r="A132" s="2"/>
      <c r="K132" s="31"/>
    </row>
    <row r="133" spans="1:11" s="1" customFormat="1" ht="18.75" customHeight="1">
      <c r="A133" s="2"/>
      <c r="K133" s="31"/>
    </row>
    <row r="134" spans="1:11" s="1" customFormat="1" ht="18.75" customHeight="1">
      <c r="A134" s="2"/>
      <c r="K134" s="31"/>
    </row>
    <row r="135" spans="1:11" s="1" customFormat="1" ht="18.75" customHeight="1">
      <c r="A135" s="2"/>
      <c r="K135" s="31"/>
    </row>
    <row r="136" spans="1:11" s="1" customFormat="1" ht="18.75" customHeight="1">
      <c r="A136" s="2"/>
      <c r="K136" s="31"/>
    </row>
    <row r="137" spans="1:11" s="1" customFormat="1" ht="18.75" customHeight="1">
      <c r="A137" s="2"/>
      <c r="K137" s="31"/>
    </row>
    <row r="138" spans="1:11" s="1" customFormat="1" ht="18.75" customHeight="1">
      <c r="A138" s="2"/>
      <c r="K138" s="31"/>
    </row>
    <row r="139" spans="1:11" s="1" customFormat="1" ht="18.75" customHeight="1">
      <c r="A139" s="2"/>
      <c r="K139" s="31"/>
    </row>
    <row r="140" spans="1:11" s="1" customFormat="1" ht="18.75" customHeight="1">
      <c r="A140" s="2"/>
      <c r="K140" s="31"/>
    </row>
    <row r="141" spans="1:11" s="1" customFormat="1" ht="18.75" customHeight="1">
      <c r="A141" s="2"/>
      <c r="K141" s="31"/>
    </row>
    <row r="142" spans="1:11" s="1" customFormat="1" ht="18.75" customHeight="1">
      <c r="A142" s="2"/>
      <c r="K142" s="31"/>
    </row>
    <row r="143" spans="1:11" s="1" customFormat="1" ht="18.75" customHeight="1">
      <c r="A143" s="2"/>
      <c r="K143" s="31"/>
    </row>
    <row r="144" spans="1:11" s="1" customFormat="1" ht="18.75" customHeight="1">
      <c r="A144" s="2"/>
      <c r="K144" s="31"/>
    </row>
    <row r="145" spans="1:11" s="1" customFormat="1" ht="18.75" customHeight="1">
      <c r="A145" s="2"/>
      <c r="K145" s="31"/>
    </row>
    <row r="146" spans="1:11" s="1" customFormat="1" ht="18.75" customHeight="1">
      <c r="A146" s="2"/>
      <c r="K146" s="31"/>
    </row>
    <row r="147" spans="1:11" s="1" customFormat="1" ht="18.75" customHeight="1">
      <c r="A147" s="2"/>
      <c r="K147" s="31"/>
    </row>
    <row r="148" spans="1:11" s="1" customFormat="1" ht="18.75" customHeight="1">
      <c r="A148" s="2"/>
      <c r="K148" s="31"/>
    </row>
    <row r="149" spans="1:11" s="1" customFormat="1" ht="18.75" customHeight="1">
      <c r="A149" s="2"/>
      <c r="K149" s="31"/>
    </row>
    <row r="150" spans="1:11" s="1" customFormat="1" ht="18.75" customHeight="1">
      <c r="A150" s="2"/>
      <c r="K150" s="31"/>
    </row>
    <row r="151" spans="1:11" s="1" customFormat="1" ht="18.75" customHeight="1">
      <c r="A151" s="2"/>
      <c r="K151" s="31"/>
    </row>
    <row r="152" spans="1:11" s="1" customFormat="1" ht="18.75" customHeight="1">
      <c r="A152" s="2"/>
      <c r="K152" s="31"/>
    </row>
    <row r="153" spans="1:11" s="1" customFormat="1" ht="18.75" customHeight="1">
      <c r="A153" s="2"/>
      <c r="K153" s="31"/>
    </row>
    <row r="154" spans="1:11" s="1" customFormat="1" ht="18.75" customHeight="1">
      <c r="A154" s="2"/>
      <c r="K154" s="31"/>
    </row>
    <row r="155" spans="1:11" s="1" customFormat="1" ht="18.75" customHeight="1">
      <c r="A155" s="2"/>
      <c r="K155" s="31"/>
    </row>
    <row r="156" spans="1:11" s="1" customFormat="1" ht="18.75" customHeight="1">
      <c r="A156" s="2"/>
      <c r="K156" s="31"/>
    </row>
    <row r="157" spans="1:11" s="1" customFormat="1" ht="18.75" customHeight="1">
      <c r="A157" s="2"/>
      <c r="K157" s="31"/>
    </row>
    <row r="158" spans="1:11" s="1" customFormat="1" ht="18.75" customHeight="1">
      <c r="A158" s="2"/>
      <c r="K158" s="31"/>
    </row>
    <row r="159" spans="1:11" s="1" customFormat="1" ht="18.75" customHeight="1">
      <c r="A159" s="2"/>
      <c r="K159" s="31"/>
    </row>
    <row r="160" spans="1:11" s="1" customFormat="1" ht="18.75" customHeight="1">
      <c r="A160" s="2"/>
      <c r="K160" s="31"/>
    </row>
    <row r="161" spans="1:11" s="1" customFormat="1" ht="18.75" customHeight="1">
      <c r="A161" s="2"/>
      <c r="K161" s="31"/>
    </row>
    <row r="162" spans="9:11" ht="16.5" customHeight="1">
      <c r="I162" s="1"/>
      <c r="J162" s="1"/>
      <c r="K162" s="31"/>
    </row>
  </sheetData>
  <mergeCells count="8">
    <mergeCell ref="A60:H60"/>
    <mergeCell ref="A47:H47"/>
    <mergeCell ref="A1:H1"/>
    <mergeCell ref="A3:A4"/>
    <mergeCell ref="B3:E3"/>
    <mergeCell ref="H3:H4"/>
    <mergeCell ref="G3:G4"/>
    <mergeCell ref="F3:F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2014-08-27T06:01:43Z</cp:lastPrinted>
  <dcterms:created xsi:type="dcterms:W3CDTF">2014-04-16T08:49:41Z</dcterms:created>
  <dcterms:modified xsi:type="dcterms:W3CDTF">2014-08-27T06:19:58Z</dcterms:modified>
  <cp:category/>
  <cp:version/>
  <cp:contentType/>
  <cp:contentStatus/>
</cp:coreProperties>
</file>