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政事別預算表" sheetId="1" r:id="rId1"/>
  </sheets>
  <externalReferences>
    <externalReference r:id="rId4"/>
  </externalReferences>
  <definedNames>
    <definedName name="_xlnm.Print_Area" localSheetId="0">'政事別預算表'!$A$1:$F$211</definedName>
    <definedName name="_xlnm.Print_Titles" localSheetId="0">'政事別預算表'!$1:$7</definedName>
  </definedNames>
  <calcPr fullCalcOnLoad="1"/>
</workbook>
</file>

<file path=xl/sharedStrings.xml><?xml version="1.0" encoding="utf-8"?>
<sst xmlns="http://schemas.openxmlformats.org/spreadsheetml/2006/main" count="259" uniqueCount="192">
  <si>
    <t>3303801000</t>
  </si>
  <si>
    <t>3808011000</t>
  </si>
  <si>
    <t>3808511000</t>
  </si>
  <si>
    <t>3871183800</t>
  </si>
  <si>
    <t>4017101000</t>
  </si>
  <si>
    <t>4017102000</t>
  </si>
  <si>
    <t>5120011000</t>
  </si>
  <si>
    <t>5120012000</t>
  </si>
  <si>
    <t>5171185100</t>
  </si>
  <si>
    <t>文化支出</t>
  </si>
  <si>
    <t>5303201000</t>
  </si>
  <si>
    <t>5303701000</t>
  </si>
  <si>
    <t>5320013000</t>
  </si>
  <si>
    <t>5371185300</t>
  </si>
  <si>
    <t>5826551000</t>
  </si>
  <si>
    <t>5851011000</t>
  </si>
  <si>
    <t>5871185800</t>
  </si>
  <si>
    <t>6071186000</t>
  </si>
  <si>
    <t>6126011000</t>
  </si>
  <si>
    <t>6126751000</t>
  </si>
  <si>
    <t>6129211000</t>
  </si>
  <si>
    <t>6129311000</t>
  </si>
  <si>
    <t>6171186100</t>
  </si>
  <si>
    <t>6654011000</t>
  </si>
  <si>
    <t>6708012000</t>
  </si>
  <si>
    <t>6771601000</t>
  </si>
  <si>
    <t>7157011000</t>
  </si>
  <si>
    <t>7171187100</t>
  </si>
  <si>
    <t>7260011000</t>
  </si>
  <si>
    <t>7271187200</t>
  </si>
  <si>
    <t>7303011000</t>
  </si>
  <si>
    <t>7303951000</t>
  </si>
  <si>
    <t>7303971000</t>
  </si>
  <si>
    <t>7303972000</t>
  </si>
  <si>
    <t>7308111000</t>
  </si>
  <si>
    <t>7371187300</t>
  </si>
  <si>
    <t>中央政府</t>
  </si>
  <si>
    <t>九二一震災災後重建特別預算</t>
  </si>
  <si>
    <t>歲出政事別預算表</t>
  </si>
  <si>
    <t>中華民國九十年度</t>
  </si>
  <si>
    <t>經資門併計</t>
  </si>
  <si>
    <t>單位：新台幣千元</t>
  </si>
  <si>
    <t>科目</t>
  </si>
  <si>
    <t>預算數</t>
  </si>
  <si>
    <t>款</t>
  </si>
  <si>
    <t>項</t>
  </si>
  <si>
    <t>目</t>
  </si>
  <si>
    <t>節</t>
  </si>
  <si>
    <t>名稱</t>
  </si>
  <si>
    <t>總計</t>
  </si>
  <si>
    <r>
      <t>（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一般政務支出）</t>
    </r>
  </si>
  <si>
    <t>3300000000</t>
  </si>
  <si>
    <t>行政支出</t>
  </si>
  <si>
    <t>3303800000</t>
  </si>
  <si>
    <t xml:space="preserve"> </t>
  </si>
  <si>
    <t>研究發展考核委員會及所屬</t>
  </si>
  <si>
    <t>縣市災後重建資訊建置</t>
  </si>
  <si>
    <t>3800000000</t>
  </si>
  <si>
    <t>民政支出</t>
  </si>
  <si>
    <t>3808010000</t>
  </si>
  <si>
    <t>內政部</t>
  </si>
  <si>
    <t>平均地權及土地利用</t>
  </si>
  <si>
    <t>3808810000</t>
  </si>
  <si>
    <t>內政部土地測量局</t>
  </si>
  <si>
    <t>3808811000</t>
  </si>
  <si>
    <t>土地測量</t>
  </si>
  <si>
    <t>3808510000</t>
  </si>
  <si>
    <t>消防署及所屬</t>
  </si>
  <si>
    <t>推動災害應變業務</t>
  </si>
  <si>
    <t>3871180000</t>
  </si>
  <si>
    <t>補助台灣省各縣市政府</t>
  </si>
  <si>
    <t>台灣省各縣市民政補助</t>
  </si>
  <si>
    <t>4000000000</t>
  </si>
  <si>
    <t>財務支出</t>
  </si>
  <si>
    <t>4017100000</t>
  </si>
  <si>
    <t>國庫署</t>
  </si>
  <si>
    <t>國債經理</t>
  </si>
  <si>
    <t>國債管理</t>
  </si>
  <si>
    <r>
      <t>（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教育科學文化支出）</t>
    </r>
  </si>
  <si>
    <t>5100000000</t>
  </si>
  <si>
    <t>教育支出</t>
  </si>
  <si>
    <t>5120010000</t>
  </si>
  <si>
    <t>教育部</t>
  </si>
  <si>
    <t>公共建設—災後校園建物安全補強與復建及充</t>
  </si>
  <si>
    <t>實教學設備計畫</t>
  </si>
  <si>
    <t>公共建設—建立安全、衛生及永續發展之校園</t>
  </si>
  <si>
    <t>5171180000</t>
  </si>
  <si>
    <t>台灣省各縣市教育補助</t>
  </si>
  <si>
    <t>5300000000</t>
  </si>
  <si>
    <t>5303200000</t>
  </si>
  <si>
    <t>新聞局</t>
  </si>
  <si>
    <t>重建集集大山電視轉播站</t>
  </si>
  <si>
    <t>5303700000</t>
  </si>
  <si>
    <t>文化建設委員會及所屬</t>
  </si>
  <si>
    <t>工藝文化產業復興</t>
  </si>
  <si>
    <t>5320010000</t>
  </si>
  <si>
    <t>公共建設—災後社教機構之復建及籌建計畫</t>
  </si>
  <si>
    <t>5371180000</t>
  </si>
  <si>
    <t>台灣省各縣市文化補助</t>
  </si>
  <si>
    <r>
      <t>（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經濟發展支出）</t>
    </r>
  </si>
  <si>
    <t>5800000000</t>
  </si>
  <si>
    <t>農業支出</t>
  </si>
  <si>
    <t>5826550000</t>
  </si>
  <si>
    <t>水資源局及所屬</t>
  </si>
  <si>
    <t>水利設施重建</t>
  </si>
  <si>
    <t>5851010000</t>
  </si>
  <si>
    <t>農業委員會</t>
  </si>
  <si>
    <t>ˉˉ農業發展</t>
  </si>
  <si>
    <t>5871180000</t>
  </si>
  <si>
    <t>台灣省各縣市農業補助</t>
  </si>
  <si>
    <t>6000000000</t>
  </si>
  <si>
    <t>交通支出</t>
  </si>
  <si>
    <t>6029710000</t>
  </si>
  <si>
    <t>交通部公路局</t>
  </si>
  <si>
    <t>6029711000</t>
  </si>
  <si>
    <t>災損道路復建計畫</t>
  </si>
  <si>
    <r>
      <t>6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71180000</t>
    </r>
  </si>
  <si>
    <t>台灣省各縣市交通補助</t>
  </si>
  <si>
    <t>6100000000</t>
  </si>
  <si>
    <t>其他經濟服務支出</t>
  </si>
  <si>
    <t>6126010000</t>
  </si>
  <si>
    <t>經濟部</t>
  </si>
  <si>
    <t>商業重建</t>
  </si>
  <si>
    <t>6126750000</t>
  </si>
  <si>
    <t>中小企業處</t>
  </si>
  <si>
    <t>輔導中小企業發展</t>
  </si>
  <si>
    <t>6129210000</t>
  </si>
  <si>
    <t>中央氣象局</t>
  </si>
  <si>
    <t>災區重建氣象測報</t>
  </si>
  <si>
    <t>6129310000</t>
  </si>
  <si>
    <t>觀光局及所屬</t>
  </si>
  <si>
    <t>觀光產業重建計畫</t>
  </si>
  <si>
    <t>6171180000</t>
  </si>
  <si>
    <t>台灣省各縣市其他經濟服務補助</t>
  </si>
  <si>
    <r>
      <t>（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社會福利支出）</t>
    </r>
  </si>
  <si>
    <t>6600000000</t>
  </si>
  <si>
    <t>社會保險支出</t>
  </si>
  <si>
    <t>6654010000</t>
  </si>
  <si>
    <t>勞工委員會</t>
  </si>
  <si>
    <t>勞工保險業務</t>
  </si>
  <si>
    <t>6700000000</t>
  </si>
  <si>
    <t>社會救助支出</t>
  </si>
  <si>
    <t>6708010000</t>
  </si>
  <si>
    <t>社會救助業務</t>
  </si>
  <si>
    <t>6771600000</t>
  </si>
  <si>
    <t>補助台北市政府</t>
  </si>
  <si>
    <t>台北市社會救助補助</t>
  </si>
  <si>
    <t>6771180000</t>
  </si>
  <si>
    <t>6771186700</t>
  </si>
  <si>
    <t>台灣省各縣市社會救助補助</t>
  </si>
  <si>
    <t>6800000000</t>
  </si>
  <si>
    <t>福利服務支出</t>
  </si>
  <si>
    <t>6871180000</t>
  </si>
  <si>
    <t>6871186800</t>
  </si>
  <si>
    <t>台灣省各縣市福利服務補助</t>
  </si>
  <si>
    <t>6900000000</t>
  </si>
  <si>
    <t>國民就業支出</t>
  </si>
  <si>
    <t>6971180000</t>
  </si>
  <si>
    <t>6971186900</t>
  </si>
  <si>
    <t>台灣省各縣市國民就業補助</t>
  </si>
  <si>
    <t>7100000000</t>
  </si>
  <si>
    <t>醫療保健支出</t>
  </si>
  <si>
    <t>7157010000</t>
  </si>
  <si>
    <t>衛生署</t>
  </si>
  <si>
    <t>醫政管理</t>
  </si>
  <si>
    <t>7171180000</t>
  </si>
  <si>
    <t>台灣省各縣市醫療保健補助</t>
  </si>
  <si>
    <r>
      <t>（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社區發展及環境保護支出）</t>
    </r>
  </si>
  <si>
    <t>7200000000</t>
  </si>
  <si>
    <t>環境保護支出</t>
  </si>
  <si>
    <t>7260010000</t>
  </si>
  <si>
    <t>　環境保護署</t>
  </si>
  <si>
    <t>建築廢棄物貯置場計畫</t>
  </si>
  <si>
    <t>7271180000</t>
  </si>
  <si>
    <t>台灣省各縣市環境保護補助</t>
  </si>
  <si>
    <t>7300000000</t>
  </si>
  <si>
    <t>社區發展支出</t>
  </si>
  <si>
    <t>7303010000</t>
  </si>
  <si>
    <t>行政院</t>
  </si>
  <si>
    <t>九二一震災社區重建更新基金</t>
  </si>
  <si>
    <t>7303950000</t>
  </si>
  <si>
    <t>公共工程委員會</t>
  </si>
  <si>
    <t>　　　危險建築物拆除</t>
  </si>
  <si>
    <t>7303970000</t>
  </si>
  <si>
    <t>原住民委員會及所屬</t>
  </si>
  <si>
    <t>原住民產業復興三年實施計畫</t>
  </si>
  <si>
    <t>原住民聚落重建計畫</t>
  </si>
  <si>
    <t>7308110000</t>
  </si>
  <si>
    <t>營建署及所屬</t>
  </si>
  <si>
    <t>住宅及社區重建</t>
  </si>
  <si>
    <t>7371180000</t>
  </si>
  <si>
    <t>台灣省各縣市社區發展補助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</si>
</sst>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9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2"/>
      <color indexed="5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76" fontId="2" fillId="2" borderId="0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5" fillId="2" borderId="0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distributed" vertical="center" wrapText="1"/>
    </xf>
    <xf numFmtId="176" fontId="4" fillId="2" borderId="3" xfId="0" applyNumberFormat="1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176" fontId="4" fillId="2" borderId="4" xfId="0" applyNumberFormat="1" applyFont="1" applyFill="1" applyBorder="1" applyAlignment="1">
      <alignment horizontal="distributed" vertical="center" wrapText="1"/>
    </xf>
    <xf numFmtId="176" fontId="4" fillId="2" borderId="0" xfId="0" applyNumberFormat="1" applyFont="1" applyFill="1" applyBorder="1" applyAlignment="1">
      <alignment horizontal="distributed" vertical="center" wrapText="1"/>
    </xf>
    <xf numFmtId="176" fontId="4" fillId="2" borderId="2" xfId="0" applyNumberFormat="1" applyFont="1" applyFill="1" applyBorder="1" applyAlignment="1">
      <alignment horizontal="distributed" vertical="center" wrapText="1"/>
    </xf>
    <xf numFmtId="176" fontId="4" fillId="2" borderId="3" xfId="0" applyNumberFormat="1" applyFont="1" applyFill="1" applyBorder="1" applyAlignment="1">
      <alignment horizontal="distributed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distributed" vertical="center" wrapText="1"/>
    </xf>
    <xf numFmtId="176" fontId="4" fillId="2" borderId="7" xfId="0" applyNumberFormat="1" applyFont="1" applyFill="1" applyBorder="1" applyAlignment="1">
      <alignment horizontal="right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wrapText="1"/>
    </xf>
    <xf numFmtId="176" fontId="4" fillId="2" borderId="9" xfId="0" applyNumberFormat="1" applyFont="1" applyFill="1" applyBorder="1" applyAlignment="1">
      <alignment horizontal="left" vertical="center" wrapText="1" indent="1"/>
    </xf>
    <xf numFmtId="176" fontId="4" fillId="2" borderId="9" xfId="0" applyNumberFormat="1" applyFont="1" applyFill="1" applyBorder="1" applyAlignment="1">
      <alignment horizontal="left" vertical="center" wrapText="1" indent="2"/>
    </xf>
    <xf numFmtId="49" fontId="4" fillId="2" borderId="9" xfId="0" applyNumberFormat="1" applyFont="1" applyFill="1" applyBorder="1" applyAlignment="1">
      <alignment wrapText="1"/>
    </xf>
    <xf numFmtId="176" fontId="4" fillId="2" borderId="9" xfId="0" applyNumberFormat="1" applyFont="1" applyFill="1" applyBorder="1" applyAlignment="1">
      <alignment horizontal="left" vertical="center" wrapText="1" indent="3"/>
    </xf>
    <xf numFmtId="176" fontId="4" fillId="2" borderId="0" xfId="0" applyNumberFormat="1" applyFont="1" applyFill="1" applyBorder="1" applyAlignment="1">
      <alignment horizontal="left" vertical="center" wrapText="1" indent="2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left" vertical="center" wrapText="1" indent="3"/>
    </xf>
    <xf numFmtId="176" fontId="4" fillId="2" borderId="13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left" vertical="center" wrapText="1" indent="2"/>
    </xf>
    <xf numFmtId="176" fontId="4" fillId="2" borderId="6" xfId="0" applyNumberFormat="1" applyFont="1" applyFill="1" applyBorder="1" applyAlignment="1">
      <alignment vertical="center" wrapText="1"/>
    </xf>
    <xf numFmtId="176" fontId="4" fillId="2" borderId="14" xfId="0" applyNumberFormat="1" applyFont="1" applyFill="1" applyBorder="1" applyAlignment="1">
      <alignment vertical="center" wrapText="1"/>
    </xf>
    <xf numFmtId="176" fontId="8" fillId="2" borderId="9" xfId="0" applyNumberFormat="1" applyFont="1" applyFill="1" applyBorder="1" applyAlignment="1">
      <alignment horizontal="left" vertical="center" wrapText="1" indent="2"/>
    </xf>
    <xf numFmtId="176" fontId="8" fillId="2" borderId="10" xfId="0" applyNumberFormat="1" applyFont="1" applyFill="1" applyBorder="1" applyAlignment="1">
      <alignment horizontal="right" vertical="center" wrapText="1"/>
    </xf>
    <xf numFmtId="176" fontId="8" fillId="2" borderId="9" xfId="0" applyNumberFormat="1" applyFont="1" applyFill="1" applyBorder="1" applyAlignment="1">
      <alignment horizontal="left" vertical="center" wrapText="1" indent="3"/>
    </xf>
    <xf numFmtId="176" fontId="4" fillId="2" borderId="9" xfId="0" applyNumberFormat="1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horizontal="left" vertical="center" wrapText="1" inden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4" fillId="2" borderId="6" xfId="0" applyNumberFormat="1" applyFont="1" applyFill="1" applyBorder="1" applyAlignment="1">
      <alignment horizontal="left" vertical="center" wrapText="1" indent="2"/>
    </xf>
    <xf numFmtId="176" fontId="4" fillId="2" borderId="14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 horizontal="left" indent="1"/>
    </xf>
    <xf numFmtId="176" fontId="4" fillId="2" borderId="12" xfId="0" applyNumberFormat="1" applyFont="1" applyFill="1" applyBorder="1" applyAlignment="1">
      <alignment horizontal="left" vertical="center" wrapText="1" indent="1"/>
    </xf>
    <xf numFmtId="49" fontId="4" fillId="2" borderId="6" xfId="0" applyNumberFormat="1" applyFont="1" applyFill="1" applyBorder="1" applyAlignment="1">
      <alignment wrapText="1"/>
    </xf>
    <xf numFmtId="176" fontId="4" fillId="2" borderId="10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1(1)&#29305;&#21029;&#38928;&#31639;&#19978;&#3217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機關別預算表"/>
      <sheetName val="用途別總"/>
      <sheetName val="用途別"/>
    </sheetNames>
    <sheetDataSet>
      <sheetData sheetId="0">
        <row r="14">
          <cell r="F14">
            <v>40922606</v>
          </cell>
        </row>
        <row r="50">
          <cell r="F50">
            <v>17200</v>
          </cell>
        </row>
        <row r="59">
          <cell r="F59">
            <v>125000</v>
          </cell>
        </row>
        <row r="66">
          <cell r="F66">
            <v>15045</v>
          </cell>
        </row>
        <row r="71">
          <cell r="F71">
            <v>24000</v>
          </cell>
        </row>
        <row r="82">
          <cell r="F82">
            <v>5510</v>
          </cell>
        </row>
        <row r="87">
          <cell r="F87">
            <v>1630928</v>
          </cell>
        </row>
        <row r="101">
          <cell r="F101">
            <v>85510</v>
          </cell>
        </row>
        <row r="108">
          <cell r="F108">
            <v>1064082</v>
          </cell>
        </row>
        <row r="116">
          <cell r="F116">
            <v>214868</v>
          </cell>
        </row>
        <row r="129">
          <cell r="F129">
            <v>16000</v>
          </cell>
        </row>
        <row r="131">
          <cell r="F131">
            <v>1164</v>
          </cell>
        </row>
        <row r="139">
          <cell r="F139">
            <v>2649727</v>
          </cell>
        </row>
        <row r="142">
          <cell r="F142">
            <v>633330</v>
          </cell>
        </row>
        <row r="151">
          <cell r="F151">
            <v>125890</v>
          </cell>
        </row>
        <row r="159">
          <cell r="F159">
            <v>112000</v>
          </cell>
        </row>
        <row r="168">
          <cell r="F168">
            <v>3771000</v>
          </cell>
        </row>
        <row r="177">
          <cell r="F177">
            <v>2150000</v>
          </cell>
        </row>
        <row r="187">
          <cell r="F187">
            <v>852198</v>
          </cell>
        </row>
        <row r="221">
          <cell r="F221">
            <v>39630</v>
          </cell>
        </row>
        <row r="227">
          <cell r="F227">
            <v>64605</v>
          </cell>
        </row>
        <row r="240">
          <cell r="F240">
            <v>7554470</v>
          </cell>
        </row>
        <row r="253">
          <cell r="F253">
            <v>308609</v>
          </cell>
        </row>
        <row r="260">
          <cell r="F260">
            <v>16000</v>
          </cell>
        </row>
        <row r="268">
          <cell r="F268">
            <v>80000</v>
          </cell>
        </row>
        <row r="270">
          <cell r="F270">
            <v>80000</v>
          </cell>
        </row>
        <row r="284">
          <cell r="F284">
            <v>612</v>
          </cell>
        </row>
        <row r="294">
          <cell r="F294">
            <v>1125729</v>
          </cell>
        </row>
        <row r="298">
          <cell r="F298">
            <v>3169007</v>
          </cell>
        </row>
        <row r="302">
          <cell r="F302">
            <v>220349</v>
          </cell>
        </row>
        <row r="306">
          <cell r="F306">
            <v>1412700</v>
          </cell>
        </row>
        <row r="310">
          <cell r="F310">
            <v>1605952</v>
          </cell>
        </row>
        <row r="314">
          <cell r="F314">
            <v>383519</v>
          </cell>
        </row>
        <row r="318">
          <cell r="F318">
            <v>247286</v>
          </cell>
        </row>
        <row r="322">
          <cell r="F322">
            <v>618737</v>
          </cell>
        </row>
        <row r="326">
          <cell r="F326">
            <v>150439</v>
          </cell>
        </row>
        <row r="330">
          <cell r="F330">
            <v>71612</v>
          </cell>
        </row>
        <row r="334">
          <cell r="F334">
            <v>77500</v>
          </cell>
        </row>
        <row r="338">
          <cell r="F338">
            <v>1167981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view="pageBreakPreview" zoomScaleNormal="80" zoomScaleSheetLayoutView="100" workbookViewId="0" topLeftCell="A1">
      <selection activeCell="A1" sqref="A1:F1"/>
    </sheetView>
  </sheetViews>
  <sheetFormatPr defaultColWidth="9.00390625" defaultRowHeight="16.5"/>
  <cols>
    <col min="1" max="4" width="4.125" style="64" customWidth="1"/>
    <col min="5" max="5" width="50.75390625" style="64" customWidth="1"/>
    <col min="6" max="6" width="18.00390625" style="64" customWidth="1"/>
    <col min="7" max="16384" width="9.00390625" style="64" customWidth="1"/>
  </cols>
  <sheetData>
    <row r="1" spans="1:6" s="3" customFormat="1" ht="25.5">
      <c r="A1" s="1" t="s">
        <v>36</v>
      </c>
      <c r="B1" s="2"/>
      <c r="C1" s="2"/>
      <c r="D1" s="2"/>
      <c r="E1" s="2"/>
      <c r="F1" s="2"/>
    </row>
    <row r="2" spans="1:6" s="6" customFormat="1" ht="27.75">
      <c r="A2" s="4" t="s">
        <v>37</v>
      </c>
      <c r="B2" s="5"/>
      <c r="C2" s="5"/>
      <c r="D2" s="5"/>
      <c r="E2" s="5"/>
      <c r="F2" s="5"/>
    </row>
    <row r="3" spans="1:6" s="8" customFormat="1" ht="25.5">
      <c r="A3" s="1" t="s">
        <v>38</v>
      </c>
      <c r="B3" s="7"/>
      <c r="C3" s="7"/>
      <c r="D3" s="7"/>
      <c r="E3" s="7"/>
      <c r="F3" s="7"/>
    </row>
    <row r="4" spans="1:6" s="11" customFormat="1" ht="16.5">
      <c r="A4" s="9" t="s">
        <v>39</v>
      </c>
      <c r="B4" s="10"/>
      <c r="C4" s="10"/>
      <c r="D4" s="10"/>
      <c r="E4" s="10"/>
      <c r="F4" s="10"/>
    </row>
    <row r="5" spans="1:6" s="16" customFormat="1" ht="14.25">
      <c r="A5" s="12" t="s">
        <v>40</v>
      </c>
      <c r="B5" s="13"/>
      <c r="C5" s="13"/>
      <c r="D5" s="13"/>
      <c r="E5" s="14"/>
      <c r="F5" s="15" t="s">
        <v>41</v>
      </c>
    </row>
    <row r="6" spans="1:6" s="21" customFormat="1" ht="16.5">
      <c r="A6" s="17" t="s">
        <v>42</v>
      </c>
      <c r="B6" s="18"/>
      <c r="C6" s="18"/>
      <c r="D6" s="18"/>
      <c r="E6" s="19"/>
      <c r="F6" s="20" t="s">
        <v>43</v>
      </c>
    </row>
    <row r="7" spans="1:6" s="21" customFormat="1" ht="16.5">
      <c r="A7" s="22" t="s">
        <v>44</v>
      </c>
      <c r="B7" s="23" t="s">
        <v>45</v>
      </c>
      <c r="C7" s="23" t="s">
        <v>46</v>
      </c>
      <c r="D7" s="23" t="s">
        <v>47</v>
      </c>
      <c r="E7" s="23" t="s">
        <v>48</v>
      </c>
      <c r="F7" s="20"/>
    </row>
    <row r="8" spans="1:6" s="11" customFormat="1" ht="16.5">
      <c r="A8" s="24"/>
      <c r="B8" s="25"/>
      <c r="C8" s="25"/>
      <c r="D8" s="25"/>
      <c r="E8" s="26" t="s">
        <v>49</v>
      </c>
      <c r="F8" s="27">
        <f>SUM(F9,F42,F74,F121,F164,F199)</f>
        <v>72758795</v>
      </c>
    </row>
    <row r="9" spans="1:6" s="32" customFormat="1" ht="16.5">
      <c r="A9" s="28"/>
      <c r="B9" s="29"/>
      <c r="C9" s="29"/>
      <c r="D9" s="29"/>
      <c r="E9" s="30" t="s">
        <v>50</v>
      </c>
      <c r="F9" s="31">
        <f>SUM(F11,F17,F35)</f>
        <v>1465981</v>
      </c>
    </row>
    <row r="10" spans="1:6" s="32" customFormat="1" ht="16.5">
      <c r="A10" s="28"/>
      <c r="B10" s="29"/>
      <c r="C10" s="29"/>
      <c r="D10" s="29"/>
      <c r="E10" s="33" t="s">
        <v>51</v>
      </c>
      <c r="F10" s="31"/>
    </row>
    <row r="11" spans="1:6" s="32" customFormat="1" ht="16.5">
      <c r="A11" s="28">
        <v>1</v>
      </c>
      <c r="B11" s="29"/>
      <c r="C11" s="29"/>
      <c r="D11" s="29"/>
      <c r="E11" s="34" t="s">
        <v>52</v>
      </c>
      <c r="F11" s="31">
        <f>F13</f>
        <v>17200</v>
      </c>
    </row>
    <row r="12" spans="1:6" s="32" customFormat="1" ht="16.5">
      <c r="A12" s="28"/>
      <c r="B12" s="29"/>
      <c r="C12" s="29"/>
      <c r="D12" s="29"/>
      <c r="E12" s="33" t="s">
        <v>53</v>
      </c>
      <c r="F12" s="31"/>
    </row>
    <row r="13" spans="1:6" s="32" customFormat="1" ht="16.5">
      <c r="A13" s="28"/>
      <c r="B13" s="29">
        <v>1</v>
      </c>
      <c r="C13" s="29"/>
      <c r="D13" s="29" t="s">
        <v>54</v>
      </c>
      <c r="E13" s="35" t="s">
        <v>55</v>
      </c>
      <c r="F13" s="31">
        <f>F15</f>
        <v>17200</v>
      </c>
    </row>
    <row r="14" spans="1:6" s="32" customFormat="1" ht="16.5">
      <c r="A14" s="28"/>
      <c r="B14" s="29"/>
      <c r="C14" s="29"/>
      <c r="D14" s="29"/>
      <c r="E14" s="36" t="s">
        <v>0</v>
      </c>
      <c r="F14" s="31"/>
    </row>
    <row r="15" spans="1:6" s="32" customFormat="1" ht="16.5">
      <c r="A15" s="28"/>
      <c r="B15" s="29"/>
      <c r="C15" s="29">
        <v>1</v>
      </c>
      <c r="D15" s="29" t="s">
        <v>54</v>
      </c>
      <c r="E15" s="37" t="s">
        <v>56</v>
      </c>
      <c r="F15" s="31">
        <f>'[1]機關別預算表'!F50</f>
        <v>17200</v>
      </c>
    </row>
    <row r="16" spans="1:6" s="32" customFormat="1" ht="16.5">
      <c r="A16" s="28"/>
      <c r="B16" s="29"/>
      <c r="C16" s="29"/>
      <c r="D16" s="29"/>
      <c r="E16" s="33" t="s">
        <v>57</v>
      </c>
      <c r="F16" s="31"/>
    </row>
    <row r="17" spans="1:6" s="11" customFormat="1" ht="16.5">
      <c r="A17" s="28">
        <v>2</v>
      </c>
      <c r="B17" s="29"/>
      <c r="C17" s="29"/>
      <c r="D17" s="29" t="s">
        <v>54</v>
      </c>
      <c r="E17" s="34" t="s">
        <v>58</v>
      </c>
      <c r="F17" s="31">
        <f>SUM(F19,F23,F27,F31)</f>
        <v>1431617</v>
      </c>
    </row>
    <row r="18" spans="1:6" s="11" customFormat="1" ht="16.5">
      <c r="A18" s="28"/>
      <c r="B18" s="29"/>
      <c r="C18" s="29"/>
      <c r="D18" s="29"/>
      <c r="E18" s="33" t="s">
        <v>59</v>
      </c>
      <c r="F18" s="31"/>
    </row>
    <row r="19" spans="1:6" s="32" customFormat="1" ht="16.5">
      <c r="A19" s="28"/>
      <c r="B19" s="29">
        <v>1</v>
      </c>
      <c r="C19" s="29"/>
      <c r="D19" s="29" t="s">
        <v>54</v>
      </c>
      <c r="E19" s="35" t="s">
        <v>60</v>
      </c>
      <c r="F19" s="31">
        <f>SUM(F21)</f>
        <v>5510</v>
      </c>
    </row>
    <row r="20" spans="1:6" s="32" customFormat="1" ht="16.5">
      <c r="A20" s="28"/>
      <c r="B20" s="29"/>
      <c r="C20" s="29"/>
      <c r="D20" s="29"/>
      <c r="E20" s="36" t="s">
        <v>1</v>
      </c>
      <c r="F20" s="31"/>
    </row>
    <row r="21" spans="1:6" s="32" customFormat="1" ht="16.5">
      <c r="A21" s="28"/>
      <c r="B21" s="29"/>
      <c r="C21" s="29">
        <v>1</v>
      </c>
      <c r="D21" s="29" t="s">
        <v>54</v>
      </c>
      <c r="E21" s="37" t="s">
        <v>61</v>
      </c>
      <c r="F21" s="31">
        <f>'[1]機關別預算表'!F82</f>
        <v>5510</v>
      </c>
    </row>
    <row r="22" spans="1:6" s="32" customFormat="1" ht="16.5">
      <c r="A22" s="28"/>
      <c r="B22" s="29"/>
      <c r="C22" s="29"/>
      <c r="D22" s="29"/>
      <c r="E22" s="33" t="s">
        <v>62</v>
      </c>
      <c r="F22" s="31"/>
    </row>
    <row r="23" spans="1:6" s="32" customFormat="1" ht="16.5">
      <c r="A23" s="28"/>
      <c r="B23" s="29">
        <v>2</v>
      </c>
      <c r="C23" s="29"/>
      <c r="D23" s="29" t="s">
        <v>54</v>
      </c>
      <c r="E23" s="35" t="s">
        <v>63</v>
      </c>
      <c r="F23" s="31">
        <f>F25</f>
        <v>85510</v>
      </c>
    </row>
    <row r="24" spans="1:6" s="32" customFormat="1" ht="16.5">
      <c r="A24" s="28"/>
      <c r="B24" s="29"/>
      <c r="C24" s="29"/>
      <c r="D24" s="29"/>
      <c r="E24" s="33" t="s">
        <v>64</v>
      </c>
      <c r="F24" s="31"/>
    </row>
    <row r="25" spans="1:6" s="32" customFormat="1" ht="16.5">
      <c r="A25" s="28"/>
      <c r="B25" s="29"/>
      <c r="C25" s="29">
        <v>1</v>
      </c>
      <c r="D25" s="29" t="s">
        <v>54</v>
      </c>
      <c r="E25" s="37" t="s">
        <v>65</v>
      </c>
      <c r="F25" s="31">
        <f>'[1]機關別預算表'!F101</f>
        <v>85510</v>
      </c>
    </row>
    <row r="26" spans="1:6" s="32" customFormat="1" ht="16.5">
      <c r="A26" s="28"/>
      <c r="B26" s="29"/>
      <c r="C26" s="29"/>
      <c r="D26" s="29"/>
      <c r="E26" s="33" t="s">
        <v>66</v>
      </c>
      <c r="F26" s="31"/>
    </row>
    <row r="27" spans="1:6" s="38" customFormat="1" ht="16.5">
      <c r="A27" s="28"/>
      <c r="B27" s="29">
        <v>3</v>
      </c>
      <c r="C27" s="29"/>
      <c r="D27" s="29" t="s">
        <v>54</v>
      </c>
      <c r="E27" s="35" t="s">
        <v>67</v>
      </c>
      <c r="F27" s="31">
        <f>F29</f>
        <v>214868</v>
      </c>
    </row>
    <row r="28" spans="1:6" s="38" customFormat="1" ht="16.5">
      <c r="A28" s="28"/>
      <c r="B28" s="29"/>
      <c r="C28" s="29"/>
      <c r="D28" s="29"/>
      <c r="E28" s="36" t="s">
        <v>2</v>
      </c>
      <c r="F28" s="31"/>
    </row>
    <row r="29" spans="1:6" s="38" customFormat="1" ht="16.5">
      <c r="A29" s="28"/>
      <c r="B29" s="29"/>
      <c r="C29" s="29">
        <v>1</v>
      </c>
      <c r="D29" s="29" t="s">
        <v>54</v>
      </c>
      <c r="E29" s="37" t="s">
        <v>68</v>
      </c>
      <c r="F29" s="31">
        <f>'[1]機關別預算表'!F116</f>
        <v>214868</v>
      </c>
    </row>
    <row r="30" spans="1:6" s="38" customFormat="1" ht="16.5">
      <c r="A30" s="28"/>
      <c r="B30" s="29"/>
      <c r="C30" s="29"/>
      <c r="D30" s="29"/>
      <c r="E30" s="36" t="s">
        <v>69</v>
      </c>
      <c r="F30" s="31"/>
    </row>
    <row r="31" spans="1:6" s="38" customFormat="1" ht="16.5">
      <c r="A31" s="28"/>
      <c r="B31" s="29">
        <v>4</v>
      </c>
      <c r="C31" s="29"/>
      <c r="D31" s="29"/>
      <c r="E31" s="35" t="s">
        <v>70</v>
      </c>
      <c r="F31" s="31">
        <f>F33</f>
        <v>1125729</v>
      </c>
    </row>
    <row r="32" spans="1:6" s="38" customFormat="1" ht="16.5">
      <c r="A32" s="28"/>
      <c r="B32" s="29"/>
      <c r="C32" s="29"/>
      <c r="D32" s="29"/>
      <c r="E32" s="36" t="s">
        <v>3</v>
      </c>
      <c r="F32" s="31"/>
    </row>
    <row r="33" spans="1:6" s="38" customFormat="1" ht="16.5">
      <c r="A33" s="28"/>
      <c r="B33" s="29" t="s">
        <v>54</v>
      </c>
      <c r="C33" s="29">
        <v>1</v>
      </c>
      <c r="D33" s="29"/>
      <c r="E33" s="37" t="s">
        <v>71</v>
      </c>
      <c r="F33" s="31">
        <f>'[1]機關別預算表'!F294</f>
        <v>1125729</v>
      </c>
    </row>
    <row r="34" spans="1:6" s="38" customFormat="1" ht="16.5">
      <c r="A34" s="28"/>
      <c r="B34" s="29"/>
      <c r="C34" s="29"/>
      <c r="D34" s="29"/>
      <c r="E34" s="33" t="s">
        <v>72</v>
      </c>
      <c r="F34" s="31"/>
    </row>
    <row r="35" spans="1:6" s="38" customFormat="1" ht="16.5">
      <c r="A35" s="28">
        <v>3</v>
      </c>
      <c r="B35" s="29"/>
      <c r="C35" s="29"/>
      <c r="D35" s="29"/>
      <c r="E35" s="34" t="s">
        <v>73</v>
      </c>
      <c r="F35" s="31">
        <f>F37</f>
        <v>17164</v>
      </c>
    </row>
    <row r="36" spans="1:6" s="38" customFormat="1" ht="16.5">
      <c r="A36" s="28"/>
      <c r="B36" s="29"/>
      <c r="C36" s="29"/>
      <c r="D36" s="29"/>
      <c r="E36" s="33" t="s">
        <v>74</v>
      </c>
      <c r="F36" s="31"/>
    </row>
    <row r="37" spans="1:6" s="38" customFormat="1" ht="16.5">
      <c r="A37" s="28"/>
      <c r="B37" s="29">
        <v>1</v>
      </c>
      <c r="C37" s="29"/>
      <c r="D37" s="29"/>
      <c r="E37" s="35" t="s">
        <v>75</v>
      </c>
      <c r="F37" s="31">
        <f>F39+F41</f>
        <v>17164</v>
      </c>
    </row>
    <row r="38" spans="1:6" s="38" customFormat="1" ht="16.5">
      <c r="A38" s="28"/>
      <c r="B38" s="29"/>
      <c r="C38" s="29"/>
      <c r="D38" s="29"/>
      <c r="E38" s="36" t="s">
        <v>4</v>
      </c>
      <c r="F38" s="31"/>
    </row>
    <row r="39" spans="1:6" s="38" customFormat="1" ht="16.5">
      <c r="A39" s="28"/>
      <c r="B39" s="29"/>
      <c r="C39" s="29">
        <v>1</v>
      </c>
      <c r="D39" s="29"/>
      <c r="E39" s="37" t="s">
        <v>76</v>
      </c>
      <c r="F39" s="31">
        <f>'[1]機關別預算表'!F129</f>
        <v>16000</v>
      </c>
    </row>
    <row r="40" spans="1:6" s="38" customFormat="1" ht="16.5">
      <c r="A40" s="28"/>
      <c r="B40" s="29"/>
      <c r="C40" s="29"/>
      <c r="D40" s="29"/>
      <c r="E40" s="36" t="s">
        <v>5</v>
      </c>
      <c r="F40" s="31"/>
    </row>
    <row r="41" spans="1:6" s="43" customFormat="1" ht="16.5">
      <c r="A41" s="39"/>
      <c r="B41" s="40"/>
      <c r="C41" s="40">
        <v>2</v>
      </c>
      <c r="D41" s="40"/>
      <c r="E41" s="41" t="s">
        <v>77</v>
      </c>
      <c r="F41" s="42">
        <f>'[1]機關別預算表'!F131</f>
        <v>1164</v>
      </c>
    </row>
    <row r="42" spans="1:6" s="45" customFormat="1" ht="16.5">
      <c r="A42" s="24"/>
      <c r="B42" s="25"/>
      <c r="C42" s="25"/>
      <c r="D42" s="25" t="s">
        <v>54</v>
      </c>
      <c r="E42" s="44" t="s">
        <v>78</v>
      </c>
      <c r="F42" s="27">
        <f>SUM(F44,F57)</f>
        <v>6826303</v>
      </c>
    </row>
    <row r="43" spans="1:6" s="11" customFormat="1" ht="16.5">
      <c r="A43" s="28"/>
      <c r="B43" s="29"/>
      <c r="C43" s="29"/>
      <c r="D43" s="29"/>
      <c r="E43" s="33" t="s">
        <v>79</v>
      </c>
      <c r="F43" s="31"/>
    </row>
    <row r="44" spans="1:6" s="11" customFormat="1" ht="16.5">
      <c r="A44" s="28">
        <v>4</v>
      </c>
      <c r="B44" s="29"/>
      <c r="C44" s="29"/>
      <c r="D44" s="29" t="s">
        <v>54</v>
      </c>
      <c r="E44" s="34" t="s">
        <v>80</v>
      </c>
      <c r="F44" s="31">
        <f>SUM(F46,F53)</f>
        <v>6452064</v>
      </c>
    </row>
    <row r="45" spans="1:6" s="11" customFormat="1" ht="16.5">
      <c r="A45" s="28"/>
      <c r="B45" s="29"/>
      <c r="C45" s="29"/>
      <c r="D45" s="29"/>
      <c r="E45" s="33" t="s">
        <v>81</v>
      </c>
      <c r="F45" s="31"/>
    </row>
    <row r="46" spans="1:6" s="32" customFormat="1" ht="16.5">
      <c r="A46" s="28"/>
      <c r="B46" s="29">
        <v>1</v>
      </c>
      <c r="C46" s="29"/>
      <c r="D46" s="29" t="s">
        <v>54</v>
      </c>
      <c r="E46" s="35" t="s">
        <v>82</v>
      </c>
      <c r="F46" s="31">
        <f>SUM(F48:F51)</f>
        <v>3283057</v>
      </c>
    </row>
    <row r="47" spans="1:6" s="32" customFormat="1" ht="16.5">
      <c r="A47" s="28"/>
      <c r="B47" s="29"/>
      <c r="C47" s="29"/>
      <c r="D47" s="29"/>
      <c r="E47" s="36" t="s">
        <v>6</v>
      </c>
      <c r="F47" s="31"/>
    </row>
    <row r="48" spans="1:6" s="32" customFormat="1" ht="16.5">
      <c r="A48" s="28"/>
      <c r="B48" s="29"/>
      <c r="C48" s="29">
        <v>1</v>
      </c>
      <c r="D48" s="29" t="s">
        <v>54</v>
      </c>
      <c r="E48" s="37" t="s">
        <v>83</v>
      </c>
      <c r="F48" s="31">
        <f>'[1]機關別預算表'!F139</f>
        <v>2649727</v>
      </c>
    </row>
    <row r="49" spans="1:6" s="32" customFormat="1" ht="16.5">
      <c r="A49" s="28"/>
      <c r="B49" s="29"/>
      <c r="C49" s="29"/>
      <c r="D49" s="29"/>
      <c r="E49" s="37" t="s">
        <v>84</v>
      </c>
      <c r="F49" s="31"/>
    </row>
    <row r="50" spans="1:6" s="32" customFormat="1" ht="16.5">
      <c r="A50" s="28"/>
      <c r="B50" s="29"/>
      <c r="C50" s="29"/>
      <c r="D50" s="29"/>
      <c r="E50" s="36" t="s">
        <v>7</v>
      </c>
      <c r="F50" s="31"/>
    </row>
    <row r="51" spans="1:6" s="32" customFormat="1" ht="16.5">
      <c r="A51" s="28"/>
      <c r="B51" s="29"/>
      <c r="C51" s="29">
        <v>2</v>
      </c>
      <c r="D51" s="29" t="s">
        <v>54</v>
      </c>
      <c r="E51" s="37" t="s">
        <v>85</v>
      </c>
      <c r="F51" s="31">
        <f>'[1]機關別預算表'!F142</f>
        <v>633330</v>
      </c>
    </row>
    <row r="52" spans="1:6" s="32" customFormat="1" ht="16.5">
      <c r="A52" s="28"/>
      <c r="B52" s="29"/>
      <c r="C52" s="29"/>
      <c r="D52" s="29"/>
      <c r="E52" s="36" t="s">
        <v>86</v>
      </c>
      <c r="F52" s="31"/>
    </row>
    <row r="53" spans="1:6" s="32" customFormat="1" ht="16.5">
      <c r="A53" s="28"/>
      <c r="B53" s="29">
        <v>2</v>
      </c>
      <c r="C53" s="29"/>
      <c r="D53" s="29"/>
      <c r="E53" s="35" t="s">
        <v>70</v>
      </c>
      <c r="F53" s="31">
        <f>F55</f>
        <v>3169007</v>
      </c>
    </row>
    <row r="54" spans="1:6" s="32" customFormat="1" ht="16.5">
      <c r="A54" s="28"/>
      <c r="B54" s="29"/>
      <c r="C54" s="29"/>
      <c r="D54" s="29"/>
      <c r="E54" s="36" t="s">
        <v>8</v>
      </c>
      <c r="F54" s="31"/>
    </row>
    <row r="55" spans="1:6" s="32" customFormat="1" ht="16.5">
      <c r="A55" s="28"/>
      <c r="B55" s="29"/>
      <c r="C55" s="29">
        <v>1</v>
      </c>
      <c r="D55" s="29"/>
      <c r="E55" s="37" t="s">
        <v>87</v>
      </c>
      <c r="F55" s="31">
        <f>'[1]機關別預算表'!F298</f>
        <v>3169007</v>
      </c>
    </row>
    <row r="56" spans="1:6" s="32" customFormat="1" ht="16.5">
      <c r="A56" s="28"/>
      <c r="B56" s="29"/>
      <c r="C56" s="29"/>
      <c r="D56" s="29"/>
      <c r="E56" s="33" t="s">
        <v>88</v>
      </c>
      <c r="F56" s="31"/>
    </row>
    <row r="57" spans="1:6" s="11" customFormat="1" ht="16.5">
      <c r="A57" s="28">
        <v>5</v>
      </c>
      <c r="B57" s="29"/>
      <c r="C57" s="29"/>
      <c r="D57" s="29" t="s">
        <v>54</v>
      </c>
      <c r="E57" s="34" t="s">
        <v>9</v>
      </c>
      <c r="F57" s="31">
        <f>SUM(F59,F63,F67,F71)</f>
        <v>374239</v>
      </c>
    </row>
    <row r="58" spans="1:6" s="11" customFormat="1" ht="16.5">
      <c r="A58" s="28"/>
      <c r="B58" s="29"/>
      <c r="C58" s="29"/>
      <c r="D58" s="29"/>
      <c r="E58" s="33" t="s">
        <v>89</v>
      </c>
      <c r="F58" s="31"/>
    </row>
    <row r="59" spans="1:6" s="11" customFormat="1" ht="16.5">
      <c r="A59" s="28"/>
      <c r="B59" s="29">
        <v>1</v>
      </c>
      <c r="C59" s="29"/>
      <c r="D59" s="29"/>
      <c r="E59" s="46" t="s">
        <v>90</v>
      </c>
      <c r="F59" s="47">
        <f>F61</f>
        <v>20000</v>
      </c>
    </row>
    <row r="60" spans="1:6" s="11" customFormat="1" ht="16.5">
      <c r="A60" s="28"/>
      <c r="B60" s="29"/>
      <c r="C60" s="29"/>
      <c r="D60" s="29"/>
      <c r="E60" s="33" t="s">
        <v>10</v>
      </c>
      <c r="F60" s="47"/>
    </row>
    <row r="61" spans="1:6" s="11" customFormat="1" ht="16.5">
      <c r="A61" s="28"/>
      <c r="B61" s="29"/>
      <c r="C61" s="29">
        <v>1</v>
      </c>
      <c r="D61" s="29"/>
      <c r="E61" s="48" t="s">
        <v>91</v>
      </c>
      <c r="F61" s="47">
        <v>20000</v>
      </c>
    </row>
    <row r="62" spans="1:6" s="11" customFormat="1" ht="16.5">
      <c r="A62" s="28"/>
      <c r="B62" s="29"/>
      <c r="C62" s="29"/>
      <c r="D62" s="29"/>
      <c r="E62" s="33" t="s">
        <v>92</v>
      </c>
      <c r="F62" s="47"/>
    </row>
    <row r="63" spans="1:6" s="11" customFormat="1" ht="16.5">
      <c r="A63" s="28"/>
      <c r="B63" s="29">
        <v>2</v>
      </c>
      <c r="C63" s="29"/>
      <c r="D63" s="29"/>
      <c r="E63" s="46" t="s">
        <v>93</v>
      </c>
      <c r="F63" s="47">
        <f>F65</f>
        <v>8000</v>
      </c>
    </row>
    <row r="64" spans="1:6" s="11" customFormat="1" ht="16.5">
      <c r="A64" s="28"/>
      <c r="B64" s="29"/>
      <c r="C64" s="29"/>
      <c r="D64" s="29"/>
      <c r="E64" s="36" t="s">
        <v>11</v>
      </c>
      <c r="F64" s="47"/>
    </row>
    <row r="65" spans="1:6" s="11" customFormat="1" ht="16.5">
      <c r="A65" s="28"/>
      <c r="B65" s="29"/>
      <c r="C65" s="29">
        <v>1</v>
      </c>
      <c r="D65" s="29"/>
      <c r="E65" s="48" t="s">
        <v>94</v>
      </c>
      <c r="F65" s="47">
        <v>8000</v>
      </c>
    </row>
    <row r="66" spans="1:6" s="11" customFormat="1" ht="16.5">
      <c r="A66" s="28"/>
      <c r="B66" s="29"/>
      <c r="C66" s="29"/>
      <c r="D66" s="29"/>
      <c r="E66" s="33" t="s">
        <v>95</v>
      </c>
      <c r="F66" s="47"/>
    </row>
    <row r="67" spans="1:6" s="32" customFormat="1" ht="16.5">
      <c r="A67" s="28"/>
      <c r="B67" s="29">
        <v>3</v>
      </c>
      <c r="C67" s="29"/>
      <c r="D67" s="29" t="s">
        <v>54</v>
      </c>
      <c r="E67" s="35" t="s">
        <v>82</v>
      </c>
      <c r="F67" s="31">
        <f>F69</f>
        <v>125890</v>
      </c>
    </row>
    <row r="68" spans="1:6" s="32" customFormat="1" ht="16.5">
      <c r="A68" s="28"/>
      <c r="B68" s="29"/>
      <c r="C68" s="29"/>
      <c r="D68" s="29"/>
      <c r="E68" s="36" t="s">
        <v>12</v>
      </c>
      <c r="F68" s="31"/>
    </row>
    <row r="69" spans="1:6" s="32" customFormat="1" ht="16.5">
      <c r="A69" s="28"/>
      <c r="B69" s="29"/>
      <c r="C69" s="29">
        <v>1</v>
      </c>
      <c r="D69" s="29" t="s">
        <v>54</v>
      </c>
      <c r="E69" s="37" t="s">
        <v>96</v>
      </c>
      <c r="F69" s="31">
        <f>'[1]機關別預算表'!F151</f>
        <v>125890</v>
      </c>
    </row>
    <row r="70" spans="1:6" s="32" customFormat="1" ht="16.5">
      <c r="A70" s="28"/>
      <c r="B70" s="29"/>
      <c r="C70" s="29"/>
      <c r="D70" s="29"/>
      <c r="E70" s="36" t="s">
        <v>97</v>
      </c>
      <c r="F70" s="31"/>
    </row>
    <row r="71" spans="1:6" s="32" customFormat="1" ht="16.5">
      <c r="A71" s="28"/>
      <c r="B71" s="29">
        <v>4</v>
      </c>
      <c r="C71" s="29"/>
      <c r="D71" s="29"/>
      <c r="E71" s="35" t="s">
        <v>70</v>
      </c>
      <c r="F71" s="31">
        <f>F73</f>
        <v>220349</v>
      </c>
    </row>
    <row r="72" spans="1:6" s="32" customFormat="1" ht="16.5">
      <c r="A72" s="28"/>
      <c r="B72" s="29"/>
      <c r="C72" s="29"/>
      <c r="D72" s="29"/>
      <c r="E72" s="36" t="s">
        <v>13</v>
      </c>
      <c r="F72" s="31"/>
    </row>
    <row r="73" spans="1:6" s="32" customFormat="1" ht="16.5">
      <c r="A73" s="28"/>
      <c r="B73" s="29"/>
      <c r="C73" s="29">
        <v>1</v>
      </c>
      <c r="D73" s="29"/>
      <c r="E73" s="37" t="s">
        <v>98</v>
      </c>
      <c r="F73" s="31">
        <f>'[1]機關別預算表'!F302</f>
        <v>220349</v>
      </c>
    </row>
    <row r="74" spans="1:6" s="11" customFormat="1" ht="16.5">
      <c r="A74" s="28"/>
      <c r="B74" s="29"/>
      <c r="C74" s="29"/>
      <c r="D74" s="29" t="s">
        <v>54</v>
      </c>
      <c r="E74" s="49" t="s">
        <v>99</v>
      </c>
      <c r="F74" s="31">
        <f>SUM(F76,F90,F100)</f>
        <v>17946074</v>
      </c>
    </row>
    <row r="75" spans="1:6" s="51" customFormat="1" ht="16.5">
      <c r="A75" s="39"/>
      <c r="B75" s="40"/>
      <c r="C75" s="40"/>
      <c r="D75" s="40"/>
      <c r="E75" s="50" t="s">
        <v>100</v>
      </c>
      <c r="F75" s="42"/>
    </row>
    <row r="76" spans="1:6" s="45" customFormat="1" ht="16.5">
      <c r="A76" s="24">
        <v>6</v>
      </c>
      <c r="B76" s="25"/>
      <c r="C76" s="25"/>
      <c r="D76" s="25" t="s">
        <v>54</v>
      </c>
      <c r="E76" s="52" t="s">
        <v>101</v>
      </c>
      <c r="F76" s="27">
        <f>SUM(F78,F82,F86)</f>
        <v>12738170</v>
      </c>
    </row>
    <row r="77" spans="1:6" s="11" customFormat="1" ht="16.5">
      <c r="A77" s="28"/>
      <c r="B77" s="29"/>
      <c r="C77" s="29"/>
      <c r="D77" s="29"/>
      <c r="E77" s="33" t="s">
        <v>102</v>
      </c>
      <c r="F77" s="31"/>
    </row>
    <row r="78" spans="1:6" s="32" customFormat="1" ht="16.5">
      <c r="A78" s="28"/>
      <c r="B78" s="29">
        <v>1</v>
      </c>
      <c r="C78" s="29"/>
      <c r="D78" s="29" t="s">
        <v>54</v>
      </c>
      <c r="E78" s="35" t="s">
        <v>103</v>
      </c>
      <c r="F78" s="31">
        <f>F80</f>
        <v>3771000</v>
      </c>
    </row>
    <row r="79" spans="1:6" s="32" customFormat="1" ht="16.5">
      <c r="A79" s="28"/>
      <c r="B79" s="29"/>
      <c r="C79" s="29"/>
      <c r="D79" s="29"/>
      <c r="E79" s="36" t="s">
        <v>14</v>
      </c>
      <c r="F79" s="31"/>
    </row>
    <row r="80" spans="1:6" s="32" customFormat="1" ht="16.5">
      <c r="A80" s="28"/>
      <c r="B80" s="29"/>
      <c r="C80" s="29">
        <v>1</v>
      </c>
      <c r="D80" s="29" t="s">
        <v>54</v>
      </c>
      <c r="E80" s="37" t="s">
        <v>104</v>
      </c>
      <c r="F80" s="31">
        <f>'[1]機關別預算表'!F168</f>
        <v>3771000</v>
      </c>
    </row>
    <row r="81" spans="1:6" s="32" customFormat="1" ht="16.5">
      <c r="A81" s="28"/>
      <c r="B81" s="29"/>
      <c r="C81" s="29"/>
      <c r="D81" s="29"/>
      <c r="E81" s="33" t="s">
        <v>105</v>
      </c>
      <c r="F81" s="31"/>
    </row>
    <row r="82" spans="1:6" s="32" customFormat="1" ht="16.5">
      <c r="A82" s="28"/>
      <c r="B82" s="29">
        <v>2</v>
      </c>
      <c r="C82" s="29"/>
      <c r="D82" s="29" t="s">
        <v>54</v>
      </c>
      <c r="E82" s="35" t="s">
        <v>106</v>
      </c>
      <c r="F82" s="31">
        <f>F84</f>
        <v>7554470</v>
      </c>
    </row>
    <row r="83" spans="1:6" s="32" customFormat="1" ht="16.5">
      <c r="A83" s="28"/>
      <c r="B83" s="29"/>
      <c r="C83" s="29"/>
      <c r="D83" s="29"/>
      <c r="E83" s="36" t="s">
        <v>15</v>
      </c>
      <c r="F83" s="31"/>
    </row>
    <row r="84" spans="1:6" s="32" customFormat="1" ht="16.5">
      <c r="A84" s="28"/>
      <c r="B84" s="29"/>
      <c r="C84" s="29">
        <v>1</v>
      </c>
      <c r="D84" s="29" t="s">
        <v>54</v>
      </c>
      <c r="E84" s="34" t="s">
        <v>107</v>
      </c>
      <c r="F84" s="31">
        <f>'[1]機關別預算表'!F240</f>
        <v>7554470</v>
      </c>
    </row>
    <row r="85" spans="1:6" s="32" customFormat="1" ht="16.5">
      <c r="A85" s="28"/>
      <c r="B85" s="29"/>
      <c r="C85" s="29"/>
      <c r="D85" s="29"/>
      <c r="E85" s="36" t="s">
        <v>108</v>
      </c>
      <c r="F85" s="31"/>
    </row>
    <row r="86" spans="1:6" s="32" customFormat="1" ht="16.5">
      <c r="A86" s="28"/>
      <c r="B86" s="29">
        <v>3</v>
      </c>
      <c r="C86" s="29"/>
      <c r="D86" s="29"/>
      <c r="E86" s="35" t="s">
        <v>70</v>
      </c>
      <c r="F86" s="31">
        <f>F88</f>
        <v>1412700</v>
      </c>
    </row>
    <row r="87" spans="1:6" s="32" customFormat="1" ht="16.5">
      <c r="A87" s="28"/>
      <c r="B87" s="29"/>
      <c r="C87" s="29"/>
      <c r="D87" s="29"/>
      <c r="E87" s="36" t="s">
        <v>16</v>
      </c>
      <c r="F87" s="31"/>
    </row>
    <row r="88" spans="1:6" s="32" customFormat="1" ht="16.5">
      <c r="A88" s="28"/>
      <c r="B88" s="29"/>
      <c r="C88" s="29">
        <v>1</v>
      </c>
      <c r="D88" s="29"/>
      <c r="E88" s="37" t="s">
        <v>109</v>
      </c>
      <c r="F88" s="31">
        <f>'[1]機關別預算表'!F306</f>
        <v>1412700</v>
      </c>
    </row>
    <row r="89" spans="1:6" s="32" customFormat="1" ht="16.5">
      <c r="A89" s="28"/>
      <c r="B89" s="29"/>
      <c r="C89" s="29"/>
      <c r="D89" s="29"/>
      <c r="E89" s="33" t="s">
        <v>110</v>
      </c>
      <c r="F89" s="31"/>
    </row>
    <row r="90" spans="1:6" s="11" customFormat="1" ht="16.5">
      <c r="A90" s="28">
        <v>7</v>
      </c>
      <c r="B90" s="29" t="s">
        <v>54</v>
      </c>
      <c r="C90" s="29"/>
      <c r="D90" s="29" t="s">
        <v>54</v>
      </c>
      <c r="E90" s="34" t="s">
        <v>111</v>
      </c>
      <c r="F90" s="31">
        <f>SUM(F92,F96)</f>
        <v>2458150</v>
      </c>
    </row>
    <row r="91" spans="1:6" s="11" customFormat="1" ht="16.5">
      <c r="A91" s="28"/>
      <c r="B91" s="29"/>
      <c r="C91" s="29"/>
      <c r="D91" s="29"/>
      <c r="E91" s="33" t="s">
        <v>112</v>
      </c>
      <c r="F91" s="31"/>
    </row>
    <row r="92" spans="1:6" s="32" customFormat="1" ht="16.5">
      <c r="A92" s="28"/>
      <c r="B92" s="29">
        <v>1</v>
      </c>
      <c r="C92" s="29"/>
      <c r="D92" s="29" t="s">
        <v>54</v>
      </c>
      <c r="E92" s="35" t="s">
        <v>113</v>
      </c>
      <c r="F92" s="31">
        <f>F94</f>
        <v>852198</v>
      </c>
    </row>
    <row r="93" spans="1:6" s="32" customFormat="1" ht="16.5">
      <c r="A93" s="28"/>
      <c r="B93" s="29"/>
      <c r="C93" s="29"/>
      <c r="D93" s="29"/>
      <c r="E93" s="36" t="s">
        <v>114</v>
      </c>
      <c r="F93" s="31"/>
    </row>
    <row r="94" spans="1:6" s="32" customFormat="1" ht="16.5">
      <c r="A94" s="28"/>
      <c r="B94" s="29"/>
      <c r="C94" s="29">
        <v>1</v>
      </c>
      <c r="D94" s="29" t="s">
        <v>54</v>
      </c>
      <c r="E94" s="37" t="s">
        <v>115</v>
      </c>
      <c r="F94" s="31">
        <f>'[1]機關別預算表'!F187</f>
        <v>852198</v>
      </c>
    </row>
    <row r="95" spans="1:6" s="32" customFormat="1" ht="16.5">
      <c r="A95" s="28"/>
      <c r="B95" s="29"/>
      <c r="C95" s="29"/>
      <c r="D95" s="29"/>
      <c r="E95" s="36" t="s">
        <v>116</v>
      </c>
      <c r="F95" s="31"/>
    </row>
    <row r="96" spans="1:6" s="32" customFormat="1" ht="16.5">
      <c r="A96" s="28"/>
      <c r="B96" s="29">
        <v>2</v>
      </c>
      <c r="C96" s="29"/>
      <c r="D96" s="29"/>
      <c r="E96" s="35" t="s">
        <v>70</v>
      </c>
      <c r="F96" s="31">
        <f>F98</f>
        <v>1605952</v>
      </c>
    </row>
    <row r="97" spans="1:6" s="32" customFormat="1" ht="16.5">
      <c r="A97" s="28"/>
      <c r="B97" s="29"/>
      <c r="C97" s="29"/>
      <c r="D97" s="29"/>
      <c r="E97" s="36" t="s">
        <v>17</v>
      </c>
      <c r="F97" s="31"/>
    </row>
    <row r="98" spans="1:6" s="32" customFormat="1" ht="16.5">
      <c r="A98" s="28"/>
      <c r="B98" s="29"/>
      <c r="C98" s="29">
        <v>1</v>
      </c>
      <c r="D98" s="29"/>
      <c r="E98" s="37" t="s">
        <v>117</v>
      </c>
      <c r="F98" s="31">
        <f>'[1]機關別預算表'!F310</f>
        <v>1605952</v>
      </c>
    </row>
    <row r="99" spans="1:6" s="32" customFormat="1" ht="16.5">
      <c r="A99" s="28"/>
      <c r="B99" s="29"/>
      <c r="C99" s="29"/>
      <c r="D99" s="29"/>
      <c r="E99" s="33" t="s">
        <v>118</v>
      </c>
      <c r="F99" s="31"/>
    </row>
    <row r="100" spans="1:6" s="11" customFormat="1" ht="16.5">
      <c r="A100" s="28">
        <v>8</v>
      </c>
      <c r="B100" s="29"/>
      <c r="C100" s="29"/>
      <c r="D100" s="29" t="s">
        <v>54</v>
      </c>
      <c r="E100" s="34" t="s">
        <v>119</v>
      </c>
      <c r="F100" s="31">
        <f>SUM(F102,F106,F114,F110,F118)</f>
        <v>2749754</v>
      </c>
    </row>
    <row r="101" spans="1:6" s="11" customFormat="1" ht="16.5">
      <c r="A101" s="28"/>
      <c r="B101" s="29"/>
      <c r="C101" s="29"/>
      <c r="D101" s="29"/>
      <c r="E101" s="33" t="s">
        <v>120</v>
      </c>
      <c r="F101" s="31"/>
    </row>
    <row r="102" spans="1:6" s="32" customFormat="1" ht="16.5">
      <c r="A102" s="28"/>
      <c r="B102" s="29">
        <v>1</v>
      </c>
      <c r="C102" s="29"/>
      <c r="D102" s="29" t="s">
        <v>54</v>
      </c>
      <c r="E102" s="35" t="s">
        <v>121</v>
      </c>
      <c r="F102" s="31">
        <f>'[1]機關別預算表'!F159</f>
        <v>112000</v>
      </c>
    </row>
    <row r="103" spans="1:6" s="32" customFormat="1" ht="16.5">
      <c r="A103" s="28"/>
      <c r="B103" s="29"/>
      <c r="C103" s="29"/>
      <c r="D103" s="29"/>
      <c r="E103" s="36" t="s">
        <v>18</v>
      </c>
      <c r="F103" s="31"/>
    </row>
    <row r="104" spans="1:6" s="32" customFormat="1" ht="16.5">
      <c r="A104" s="28"/>
      <c r="B104" s="29"/>
      <c r="C104" s="29">
        <v>1</v>
      </c>
      <c r="D104" s="29" t="s">
        <v>54</v>
      </c>
      <c r="E104" s="37" t="s">
        <v>122</v>
      </c>
      <c r="F104" s="31">
        <f>'[1]機關別預算表'!F159</f>
        <v>112000</v>
      </c>
    </row>
    <row r="105" spans="1:6" s="32" customFormat="1" ht="16.5">
      <c r="A105" s="28"/>
      <c r="B105" s="29"/>
      <c r="C105" s="29"/>
      <c r="D105" s="29"/>
      <c r="E105" s="33" t="s">
        <v>123</v>
      </c>
      <c r="F105" s="31"/>
    </row>
    <row r="106" spans="1:6" s="32" customFormat="1" ht="16.5">
      <c r="A106" s="28"/>
      <c r="B106" s="29">
        <v>2</v>
      </c>
      <c r="C106" s="29"/>
      <c r="D106" s="29" t="s">
        <v>54</v>
      </c>
      <c r="E106" s="35" t="s">
        <v>124</v>
      </c>
      <c r="F106" s="31">
        <f>F108</f>
        <v>2150000</v>
      </c>
    </row>
    <row r="107" spans="1:6" s="32" customFormat="1" ht="16.5">
      <c r="A107" s="28"/>
      <c r="B107" s="29"/>
      <c r="C107" s="29"/>
      <c r="D107" s="29"/>
      <c r="E107" s="36" t="s">
        <v>19</v>
      </c>
      <c r="F107" s="31"/>
    </row>
    <row r="108" spans="1:6" s="32" customFormat="1" ht="16.5">
      <c r="A108" s="28"/>
      <c r="B108" s="29"/>
      <c r="C108" s="29">
        <v>1</v>
      </c>
      <c r="D108" s="29" t="s">
        <v>54</v>
      </c>
      <c r="E108" s="37" t="s">
        <v>125</v>
      </c>
      <c r="F108" s="31">
        <f>'[1]機關別預算表'!F177</f>
        <v>2150000</v>
      </c>
    </row>
    <row r="109" spans="1:6" s="53" customFormat="1" ht="16.5">
      <c r="A109" s="39"/>
      <c r="B109" s="40"/>
      <c r="C109" s="40"/>
      <c r="D109" s="40"/>
      <c r="E109" s="50" t="s">
        <v>126</v>
      </c>
      <c r="F109" s="42"/>
    </row>
    <row r="110" spans="1:6" s="55" customFormat="1" ht="16.5">
      <c r="A110" s="24"/>
      <c r="B110" s="25">
        <v>3</v>
      </c>
      <c r="C110" s="25"/>
      <c r="D110" s="25" t="s">
        <v>54</v>
      </c>
      <c r="E110" s="54" t="s">
        <v>127</v>
      </c>
      <c r="F110" s="27">
        <f>F112</f>
        <v>39630</v>
      </c>
    </row>
    <row r="111" spans="1:6" s="32" customFormat="1" ht="16.5">
      <c r="A111" s="28"/>
      <c r="B111" s="29"/>
      <c r="C111" s="29"/>
      <c r="D111" s="29"/>
      <c r="E111" s="36" t="s">
        <v>20</v>
      </c>
      <c r="F111" s="31"/>
    </row>
    <row r="112" spans="1:6" s="32" customFormat="1" ht="16.5">
      <c r="A112" s="28"/>
      <c r="B112" s="29"/>
      <c r="C112" s="29">
        <v>1</v>
      </c>
      <c r="D112" s="29" t="s">
        <v>54</v>
      </c>
      <c r="E112" s="37" t="s">
        <v>128</v>
      </c>
      <c r="F112" s="31">
        <f>'[1]機關別預算表'!F221</f>
        <v>39630</v>
      </c>
    </row>
    <row r="113" spans="1:6" s="32" customFormat="1" ht="16.5">
      <c r="A113" s="28"/>
      <c r="B113" s="29"/>
      <c r="C113" s="29"/>
      <c r="D113" s="29"/>
      <c r="E113" s="33" t="s">
        <v>129</v>
      </c>
      <c r="F113" s="31"/>
    </row>
    <row r="114" spans="1:6" s="32" customFormat="1" ht="16.5">
      <c r="A114" s="28"/>
      <c r="B114" s="29">
        <v>4</v>
      </c>
      <c r="C114" s="29"/>
      <c r="D114" s="29" t="s">
        <v>54</v>
      </c>
      <c r="E114" s="35" t="s">
        <v>130</v>
      </c>
      <c r="F114" s="31">
        <f>F116</f>
        <v>64605</v>
      </c>
    </row>
    <row r="115" spans="1:6" s="32" customFormat="1" ht="16.5">
      <c r="A115" s="28"/>
      <c r="B115" s="29"/>
      <c r="C115" s="29"/>
      <c r="D115" s="29"/>
      <c r="E115" s="36" t="s">
        <v>21</v>
      </c>
      <c r="F115" s="31"/>
    </row>
    <row r="116" spans="1:6" s="32" customFormat="1" ht="16.5">
      <c r="A116" s="28"/>
      <c r="B116" s="29"/>
      <c r="C116" s="29">
        <v>1</v>
      </c>
      <c r="D116" s="29" t="s">
        <v>54</v>
      </c>
      <c r="E116" s="37" t="s">
        <v>131</v>
      </c>
      <c r="F116" s="31">
        <f>'[1]機關別預算表'!F227</f>
        <v>64605</v>
      </c>
    </row>
    <row r="117" spans="1:6" s="32" customFormat="1" ht="16.5">
      <c r="A117" s="28"/>
      <c r="B117" s="29"/>
      <c r="C117" s="29"/>
      <c r="D117" s="29"/>
      <c r="E117" s="36" t="s">
        <v>132</v>
      </c>
      <c r="F117" s="31"/>
    </row>
    <row r="118" spans="1:6" s="32" customFormat="1" ht="16.5">
      <c r="A118" s="28"/>
      <c r="B118" s="29">
        <v>5</v>
      </c>
      <c r="C118" s="29"/>
      <c r="D118" s="29"/>
      <c r="E118" s="35" t="s">
        <v>70</v>
      </c>
      <c r="F118" s="31">
        <f>F120</f>
        <v>383519</v>
      </c>
    </row>
    <row r="119" spans="1:6" s="32" customFormat="1" ht="16.5">
      <c r="A119" s="28"/>
      <c r="B119" s="29"/>
      <c r="C119" s="29"/>
      <c r="D119" s="29"/>
      <c r="E119" s="56" t="s">
        <v>22</v>
      </c>
      <c r="F119" s="31"/>
    </row>
    <row r="120" spans="1:6" s="32" customFormat="1" ht="16.5">
      <c r="A120" s="28"/>
      <c r="B120" s="29"/>
      <c r="C120" s="29">
        <v>1</v>
      </c>
      <c r="D120" s="29"/>
      <c r="E120" s="37" t="s">
        <v>133</v>
      </c>
      <c r="F120" s="31">
        <f>'[1]機關別預算表'!F314</f>
        <v>383519</v>
      </c>
    </row>
    <row r="121" spans="1:6" s="11" customFormat="1" ht="16.5">
      <c r="A121" s="28"/>
      <c r="B121" s="29"/>
      <c r="C121" s="29"/>
      <c r="D121" s="29" t="s">
        <v>54</v>
      </c>
      <c r="E121" s="49" t="s">
        <v>134</v>
      </c>
      <c r="F121" s="31">
        <f>SUM(F129,F123,F143,F149,F155)</f>
        <v>3044223</v>
      </c>
    </row>
    <row r="122" spans="1:6" s="11" customFormat="1" ht="16.5">
      <c r="A122" s="28"/>
      <c r="B122" s="29"/>
      <c r="C122" s="29"/>
      <c r="D122" s="29"/>
      <c r="E122" s="33" t="s">
        <v>135</v>
      </c>
      <c r="F122" s="31"/>
    </row>
    <row r="123" spans="1:6" s="32" customFormat="1" ht="16.5">
      <c r="A123" s="28">
        <v>9</v>
      </c>
      <c r="B123" s="29"/>
      <c r="C123" s="29"/>
      <c r="D123" s="29"/>
      <c r="E123" s="57" t="s">
        <v>136</v>
      </c>
      <c r="F123" s="31">
        <f>F125</f>
        <v>308609</v>
      </c>
    </row>
    <row r="124" spans="1:6" s="32" customFormat="1" ht="16.5">
      <c r="A124" s="28"/>
      <c r="B124" s="29"/>
      <c r="C124" s="29"/>
      <c r="D124" s="29"/>
      <c r="E124" s="33" t="s">
        <v>137</v>
      </c>
      <c r="F124" s="31"/>
    </row>
    <row r="125" spans="1:6" s="32" customFormat="1" ht="16.5">
      <c r="A125" s="28"/>
      <c r="B125" s="29">
        <v>1</v>
      </c>
      <c r="C125" s="29"/>
      <c r="D125" s="29"/>
      <c r="E125" s="35" t="s">
        <v>138</v>
      </c>
      <c r="F125" s="31">
        <f>F127</f>
        <v>308609</v>
      </c>
    </row>
    <row r="126" spans="1:6" s="32" customFormat="1" ht="16.5">
      <c r="A126" s="28"/>
      <c r="B126" s="29"/>
      <c r="C126" s="29"/>
      <c r="D126" s="29"/>
      <c r="E126" s="36" t="s">
        <v>23</v>
      </c>
      <c r="F126" s="31"/>
    </row>
    <row r="127" spans="1:6" s="32" customFormat="1" ht="16.5">
      <c r="A127" s="28"/>
      <c r="B127" s="29"/>
      <c r="C127" s="29">
        <v>1</v>
      </c>
      <c r="D127" s="29"/>
      <c r="E127" s="37" t="s">
        <v>139</v>
      </c>
      <c r="F127" s="31">
        <f>'[1]機關別預算表'!F253</f>
        <v>308609</v>
      </c>
    </row>
    <row r="128" spans="1:6" s="32" customFormat="1" ht="16.5">
      <c r="A128" s="28"/>
      <c r="B128" s="29"/>
      <c r="C128" s="29"/>
      <c r="D128" s="29"/>
      <c r="E128" s="36" t="s">
        <v>140</v>
      </c>
      <c r="F128" s="31"/>
    </row>
    <row r="129" spans="1:6" s="11" customFormat="1" ht="16.5">
      <c r="A129" s="28">
        <v>10</v>
      </c>
      <c r="B129" s="29"/>
      <c r="C129" s="29"/>
      <c r="D129" s="29" t="s">
        <v>54</v>
      </c>
      <c r="E129" s="34" t="s">
        <v>141</v>
      </c>
      <c r="F129" s="31">
        <f>SUM(F131,F135,F139)</f>
        <v>1878826</v>
      </c>
    </row>
    <row r="130" spans="1:6" s="11" customFormat="1" ht="16.5">
      <c r="A130" s="28"/>
      <c r="B130" s="29"/>
      <c r="C130" s="29"/>
      <c r="D130" s="29"/>
      <c r="E130" s="33" t="s">
        <v>142</v>
      </c>
      <c r="F130" s="31"/>
    </row>
    <row r="131" spans="1:6" s="11" customFormat="1" ht="16.5">
      <c r="A131" s="28"/>
      <c r="B131" s="29">
        <v>1</v>
      </c>
      <c r="C131" s="29"/>
      <c r="D131" s="29" t="s">
        <v>54</v>
      </c>
      <c r="E131" s="35" t="s">
        <v>60</v>
      </c>
      <c r="F131" s="31">
        <f>F133</f>
        <v>1630928</v>
      </c>
    </row>
    <row r="132" spans="1:6" s="11" customFormat="1" ht="16.5">
      <c r="A132" s="28"/>
      <c r="B132" s="29"/>
      <c r="C132" s="29"/>
      <c r="D132" s="29"/>
      <c r="E132" s="36" t="s">
        <v>24</v>
      </c>
      <c r="F132" s="31"/>
    </row>
    <row r="133" spans="1:6" s="11" customFormat="1" ht="16.5">
      <c r="A133" s="28"/>
      <c r="B133" s="29"/>
      <c r="C133" s="29">
        <v>1</v>
      </c>
      <c r="D133" s="29" t="s">
        <v>54</v>
      </c>
      <c r="E133" s="37" t="s">
        <v>143</v>
      </c>
      <c r="F133" s="31">
        <f>'[1]機關別預算表'!F87</f>
        <v>1630928</v>
      </c>
    </row>
    <row r="134" spans="1:6" s="11" customFormat="1" ht="16.5">
      <c r="A134" s="28"/>
      <c r="B134" s="29"/>
      <c r="C134" s="29"/>
      <c r="D134" s="29"/>
      <c r="E134" s="36" t="s">
        <v>144</v>
      </c>
      <c r="F134" s="31"/>
    </row>
    <row r="135" spans="1:6" s="11" customFormat="1" ht="16.5">
      <c r="A135" s="28"/>
      <c r="B135" s="29">
        <v>2</v>
      </c>
      <c r="C135" s="29"/>
      <c r="D135" s="29"/>
      <c r="E135" s="35" t="s">
        <v>145</v>
      </c>
      <c r="F135" s="31">
        <f>F137</f>
        <v>612</v>
      </c>
    </row>
    <row r="136" spans="1:6" s="11" customFormat="1" ht="16.5">
      <c r="A136" s="28"/>
      <c r="B136" s="29"/>
      <c r="C136" s="29"/>
      <c r="D136" s="29"/>
      <c r="E136" s="36" t="s">
        <v>25</v>
      </c>
      <c r="F136" s="31"/>
    </row>
    <row r="137" spans="1:6" s="11" customFormat="1" ht="16.5">
      <c r="A137" s="28"/>
      <c r="B137" s="29"/>
      <c r="C137" s="29">
        <v>1</v>
      </c>
      <c r="D137" s="29"/>
      <c r="E137" s="37" t="s">
        <v>146</v>
      </c>
      <c r="F137" s="31">
        <f>'[1]機關別預算表'!F284</f>
        <v>612</v>
      </c>
    </row>
    <row r="138" spans="1:6" s="11" customFormat="1" ht="16.5">
      <c r="A138" s="28"/>
      <c r="B138" s="29"/>
      <c r="C138" s="29"/>
      <c r="D138" s="29"/>
      <c r="E138" s="36" t="s">
        <v>147</v>
      </c>
      <c r="F138" s="31"/>
    </row>
    <row r="139" spans="1:6" s="32" customFormat="1" ht="16.5">
      <c r="A139" s="28"/>
      <c r="B139" s="29">
        <v>3</v>
      </c>
      <c r="C139" s="29"/>
      <c r="D139" s="29"/>
      <c r="E139" s="35" t="s">
        <v>70</v>
      </c>
      <c r="F139" s="31">
        <f>F141</f>
        <v>247286</v>
      </c>
    </row>
    <row r="140" spans="1:6" s="32" customFormat="1" ht="16.5">
      <c r="A140" s="28"/>
      <c r="B140" s="29"/>
      <c r="C140" s="29"/>
      <c r="D140" s="29"/>
      <c r="E140" s="36" t="s">
        <v>148</v>
      </c>
      <c r="F140" s="31"/>
    </row>
    <row r="141" spans="1:6" s="32" customFormat="1" ht="16.5">
      <c r="A141" s="28"/>
      <c r="B141" s="29"/>
      <c r="C141" s="29">
        <v>1</v>
      </c>
      <c r="D141" s="29"/>
      <c r="E141" s="37" t="s">
        <v>149</v>
      </c>
      <c r="F141" s="31">
        <f>'[1]機關別預算表'!F318</f>
        <v>247286</v>
      </c>
    </row>
    <row r="142" spans="1:6" s="32" customFormat="1" ht="16.5">
      <c r="A142" s="28"/>
      <c r="B142" s="29"/>
      <c r="C142" s="29"/>
      <c r="D142" s="29"/>
      <c r="E142" s="36" t="s">
        <v>150</v>
      </c>
      <c r="F142" s="31"/>
    </row>
    <row r="143" spans="1:6" s="53" customFormat="1" ht="16.5">
      <c r="A143" s="39">
        <v>11</v>
      </c>
      <c r="B143" s="40"/>
      <c r="C143" s="40"/>
      <c r="D143" s="40"/>
      <c r="E143" s="58" t="s">
        <v>151</v>
      </c>
      <c r="F143" s="42">
        <f>F145</f>
        <v>618737</v>
      </c>
    </row>
    <row r="144" spans="1:6" s="55" customFormat="1" ht="16.5">
      <c r="A144" s="24"/>
      <c r="B144" s="25"/>
      <c r="C144" s="25"/>
      <c r="D144" s="25"/>
      <c r="E144" s="59" t="s">
        <v>152</v>
      </c>
      <c r="F144" s="27"/>
    </row>
    <row r="145" spans="1:6" s="32" customFormat="1" ht="16.5">
      <c r="A145" s="28"/>
      <c r="B145" s="29">
        <v>1</v>
      </c>
      <c r="C145" s="29"/>
      <c r="D145" s="29"/>
      <c r="E145" s="35" t="s">
        <v>70</v>
      </c>
      <c r="F145" s="31">
        <f>F147</f>
        <v>618737</v>
      </c>
    </row>
    <row r="146" spans="1:6" s="32" customFormat="1" ht="16.5">
      <c r="A146" s="28"/>
      <c r="B146" s="29"/>
      <c r="C146" s="29"/>
      <c r="D146" s="29"/>
      <c r="E146" s="36" t="s">
        <v>153</v>
      </c>
      <c r="F146" s="31"/>
    </row>
    <row r="147" spans="1:6" s="32" customFormat="1" ht="16.5">
      <c r="A147" s="28"/>
      <c r="B147" s="29"/>
      <c r="C147" s="29">
        <v>1</v>
      </c>
      <c r="D147" s="29"/>
      <c r="E147" s="37" t="s">
        <v>154</v>
      </c>
      <c r="F147" s="31">
        <f>'[1]機關別預算表'!F322</f>
        <v>618737</v>
      </c>
    </row>
    <row r="148" spans="1:6" s="32" customFormat="1" ht="16.5">
      <c r="A148" s="28"/>
      <c r="B148" s="29"/>
      <c r="C148" s="29"/>
      <c r="D148" s="29"/>
      <c r="E148" s="36" t="s">
        <v>155</v>
      </c>
      <c r="F148" s="31"/>
    </row>
    <row r="149" spans="1:6" s="11" customFormat="1" ht="16.5">
      <c r="A149" s="28">
        <v>12</v>
      </c>
      <c r="B149" s="29"/>
      <c r="C149" s="29"/>
      <c r="D149" s="29"/>
      <c r="E149" s="34" t="s">
        <v>156</v>
      </c>
      <c r="F149" s="31">
        <f>F151</f>
        <v>150439</v>
      </c>
    </row>
    <row r="150" spans="1:6" s="11" customFormat="1" ht="16.5">
      <c r="A150" s="28"/>
      <c r="B150" s="29"/>
      <c r="C150" s="29"/>
      <c r="D150" s="29"/>
      <c r="E150" s="36" t="s">
        <v>157</v>
      </c>
      <c r="F150" s="31"/>
    </row>
    <row r="151" spans="1:6" s="32" customFormat="1" ht="16.5">
      <c r="A151" s="28"/>
      <c r="B151" s="29">
        <v>1</v>
      </c>
      <c r="C151" s="29"/>
      <c r="D151" s="29"/>
      <c r="E151" s="35" t="s">
        <v>70</v>
      </c>
      <c r="F151" s="31">
        <f>F153</f>
        <v>150439</v>
      </c>
    </row>
    <row r="152" spans="1:6" s="32" customFormat="1" ht="16.5">
      <c r="A152" s="28"/>
      <c r="B152" s="29"/>
      <c r="C152" s="29"/>
      <c r="D152" s="29"/>
      <c r="E152" s="36" t="s">
        <v>158</v>
      </c>
      <c r="F152" s="31"/>
    </row>
    <row r="153" spans="1:6" s="32" customFormat="1" ht="16.5">
      <c r="A153" s="28"/>
      <c r="B153" s="29"/>
      <c r="C153" s="29">
        <v>1</v>
      </c>
      <c r="D153" s="29"/>
      <c r="E153" s="37" t="s">
        <v>159</v>
      </c>
      <c r="F153" s="31">
        <f>'[1]機關別預算表'!F326</f>
        <v>150439</v>
      </c>
    </row>
    <row r="154" spans="1:6" s="32" customFormat="1" ht="16.5">
      <c r="A154" s="28"/>
      <c r="B154" s="29"/>
      <c r="C154" s="29"/>
      <c r="D154" s="29"/>
      <c r="E154" s="33" t="s">
        <v>160</v>
      </c>
      <c r="F154" s="31"/>
    </row>
    <row r="155" spans="1:6" s="11" customFormat="1" ht="16.5">
      <c r="A155" s="28">
        <v>13</v>
      </c>
      <c r="B155" s="29"/>
      <c r="C155" s="29"/>
      <c r="D155" s="29"/>
      <c r="E155" s="34" t="s">
        <v>161</v>
      </c>
      <c r="F155" s="31">
        <f>SUM(F157,F161)</f>
        <v>87612</v>
      </c>
    </row>
    <row r="156" spans="1:6" s="11" customFormat="1" ht="16.5">
      <c r="A156" s="28"/>
      <c r="B156" s="29"/>
      <c r="C156" s="29"/>
      <c r="D156" s="29"/>
      <c r="E156" s="33" t="s">
        <v>162</v>
      </c>
      <c r="F156" s="31"/>
    </row>
    <row r="157" spans="1:6" s="32" customFormat="1" ht="16.5">
      <c r="A157" s="28"/>
      <c r="B157" s="29">
        <v>1</v>
      </c>
      <c r="C157" s="29"/>
      <c r="D157" s="29" t="s">
        <v>54</v>
      </c>
      <c r="E157" s="35" t="s">
        <v>163</v>
      </c>
      <c r="F157" s="31">
        <f>'[1]機關別預算表'!F260</f>
        <v>16000</v>
      </c>
    </row>
    <row r="158" spans="1:6" s="32" customFormat="1" ht="16.5">
      <c r="A158" s="28"/>
      <c r="B158" s="29"/>
      <c r="C158" s="29"/>
      <c r="D158" s="29"/>
      <c r="E158" s="36" t="s">
        <v>26</v>
      </c>
      <c r="F158" s="31"/>
    </row>
    <row r="159" spans="1:6" s="32" customFormat="1" ht="16.5">
      <c r="A159" s="28"/>
      <c r="B159" s="29"/>
      <c r="C159" s="29">
        <v>1</v>
      </c>
      <c r="D159" s="29" t="s">
        <v>54</v>
      </c>
      <c r="E159" s="37" t="s">
        <v>164</v>
      </c>
      <c r="F159" s="31">
        <f>'[1]機關別預算表'!F260</f>
        <v>16000</v>
      </c>
    </row>
    <row r="160" spans="1:6" s="32" customFormat="1" ht="16.5">
      <c r="A160" s="28"/>
      <c r="B160" s="29"/>
      <c r="C160" s="29"/>
      <c r="D160" s="29"/>
      <c r="E160" s="36" t="s">
        <v>165</v>
      </c>
      <c r="F160" s="31"/>
    </row>
    <row r="161" spans="1:6" s="32" customFormat="1" ht="16.5">
      <c r="A161" s="28"/>
      <c r="B161" s="29">
        <v>2</v>
      </c>
      <c r="C161" s="29"/>
      <c r="D161" s="29"/>
      <c r="E161" s="35" t="s">
        <v>70</v>
      </c>
      <c r="F161" s="31">
        <f>F163</f>
        <v>71612</v>
      </c>
    </row>
    <row r="162" spans="1:6" s="32" customFormat="1" ht="16.5">
      <c r="A162" s="28"/>
      <c r="B162" s="29"/>
      <c r="C162" s="29"/>
      <c r="D162" s="29"/>
      <c r="E162" s="36" t="s">
        <v>27</v>
      </c>
      <c r="F162" s="31"/>
    </row>
    <row r="163" spans="1:6" s="32" customFormat="1" ht="16.5">
      <c r="A163" s="28"/>
      <c r="B163" s="29"/>
      <c r="C163" s="29">
        <v>1</v>
      </c>
      <c r="D163" s="29"/>
      <c r="E163" s="37" t="s">
        <v>166</v>
      </c>
      <c r="F163" s="31">
        <f>'[1]機關別預算表'!F330</f>
        <v>71612</v>
      </c>
    </row>
    <row r="164" spans="1:6" s="11" customFormat="1" ht="16.5">
      <c r="A164" s="28"/>
      <c r="B164" s="29"/>
      <c r="C164" s="29"/>
      <c r="D164" s="29" t="s">
        <v>54</v>
      </c>
      <c r="E164" s="49" t="s">
        <v>167</v>
      </c>
      <c r="F164" s="31">
        <f>SUM(F176,F166)</f>
        <v>43476214</v>
      </c>
    </row>
    <row r="165" spans="1:6" s="11" customFormat="1" ht="16.5">
      <c r="A165" s="28"/>
      <c r="B165" s="29"/>
      <c r="C165" s="29"/>
      <c r="D165" s="29"/>
      <c r="E165" s="33" t="s">
        <v>168</v>
      </c>
      <c r="F165" s="31"/>
    </row>
    <row r="166" spans="1:6" s="11" customFormat="1" ht="16.5">
      <c r="A166" s="28">
        <v>14</v>
      </c>
      <c r="B166" s="29"/>
      <c r="C166" s="29"/>
      <c r="D166" s="29" t="s">
        <v>54</v>
      </c>
      <c r="E166" s="34" t="s">
        <v>169</v>
      </c>
      <c r="F166" s="60">
        <f>SUM(F168,F172)</f>
        <v>157500</v>
      </c>
    </row>
    <row r="167" spans="1:6" s="11" customFormat="1" ht="16.5">
      <c r="A167" s="28"/>
      <c r="B167" s="29"/>
      <c r="C167" s="29"/>
      <c r="D167" s="29"/>
      <c r="E167" s="33" t="s">
        <v>170</v>
      </c>
      <c r="F167" s="60"/>
    </row>
    <row r="168" spans="1:6" s="32" customFormat="1" ht="16.5">
      <c r="A168" s="28"/>
      <c r="B168" s="29">
        <v>1</v>
      </c>
      <c r="C168" s="29"/>
      <c r="D168" s="29" t="s">
        <v>54</v>
      </c>
      <c r="E168" s="34" t="s">
        <v>171</v>
      </c>
      <c r="F168" s="31">
        <f>'[1]機關別預算表'!F268</f>
        <v>80000</v>
      </c>
    </row>
    <row r="169" spans="1:6" s="32" customFormat="1" ht="16.5">
      <c r="A169" s="28"/>
      <c r="B169" s="29"/>
      <c r="C169" s="29"/>
      <c r="D169" s="29"/>
      <c r="E169" s="36" t="s">
        <v>28</v>
      </c>
      <c r="F169" s="31"/>
    </row>
    <row r="170" spans="1:6" s="32" customFormat="1" ht="16.5">
      <c r="A170" s="28"/>
      <c r="B170" s="29"/>
      <c r="C170" s="29">
        <v>1</v>
      </c>
      <c r="D170" s="29" t="s">
        <v>54</v>
      </c>
      <c r="E170" s="37" t="s">
        <v>172</v>
      </c>
      <c r="F170" s="31">
        <f>'[1]機關別預算表'!F270</f>
        <v>80000</v>
      </c>
    </row>
    <row r="171" spans="1:6" s="32" customFormat="1" ht="16.5">
      <c r="A171" s="28"/>
      <c r="B171" s="29"/>
      <c r="C171" s="29"/>
      <c r="D171" s="29"/>
      <c r="E171" s="36" t="s">
        <v>173</v>
      </c>
      <c r="F171" s="31"/>
    </row>
    <row r="172" spans="1:6" s="32" customFormat="1" ht="16.5">
      <c r="A172" s="28"/>
      <c r="B172" s="29">
        <v>2</v>
      </c>
      <c r="C172" s="29"/>
      <c r="D172" s="29"/>
      <c r="E172" s="35" t="s">
        <v>70</v>
      </c>
      <c r="F172" s="31">
        <f>F174</f>
        <v>77500</v>
      </c>
    </row>
    <row r="173" spans="1:6" s="32" customFormat="1" ht="16.5">
      <c r="A173" s="28"/>
      <c r="B173" s="29"/>
      <c r="C173" s="29"/>
      <c r="D173" s="29"/>
      <c r="E173" s="36" t="s">
        <v>29</v>
      </c>
      <c r="F173" s="31"/>
    </row>
    <row r="174" spans="1:6" s="32" customFormat="1" ht="16.5">
      <c r="A174" s="28"/>
      <c r="B174" s="29"/>
      <c r="C174" s="29">
        <v>1</v>
      </c>
      <c r="D174" s="29"/>
      <c r="E174" s="37" t="s">
        <v>174</v>
      </c>
      <c r="F174" s="31">
        <f>'[1]機關別預算表'!F334</f>
        <v>77500</v>
      </c>
    </row>
    <row r="175" spans="1:6" s="32" customFormat="1" ht="16.5">
      <c r="A175" s="28"/>
      <c r="B175" s="29"/>
      <c r="C175" s="29"/>
      <c r="D175" s="29"/>
      <c r="E175" s="33" t="s">
        <v>175</v>
      </c>
      <c r="F175" s="31"/>
    </row>
    <row r="176" spans="1:6" s="11" customFormat="1" ht="16.5">
      <c r="A176" s="28">
        <v>15</v>
      </c>
      <c r="B176" s="29"/>
      <c r="C176" s="29"/>
      <c r="D176" s="29" t="s">
        <v>54</v>
      </c>
      <c r="E176" s="34" t="s">
        <v>176</v>
      </c>
      <c r="F176" s="31">
        <f>SUM(F178,F192,F186,F182,F196)</f>
        <v>43318714</v>
      </c>
    </row>
    <row r="177" spans="1:6" s="51" customFormat="1" ht="16.5">
      <c r="A177" s="39"/>
      <c r="B177" s="40"/>
      <c r="C177" s="40"/>
      <c r="D177" s="40"/>
      <c r="E177" s="50" t="s">
        <v>177</v>
      </c>
      <c r="F177" s="42"/>
    </row>
    <row r="178" spans="1:6" s="32" customFormat="1" ht="16.5">
      <c r="A178" s="28"/>
      <c r="B178" s="29">
        <v>1</v>
      </c>
      <c r="C178" s="29"/>
      <c r="D178" s="29"/>
      <c r="E178" s="35" t="s">
        <v>178</v>
      </c>
      <c r="F178" s="31">
        <f>SUM(F180)</f>
        <v>40922606</v>
      </c>
    </row>
    <row r="179" spans="1:6" s="32" customFormat="1" ht="16.5">
      <c r="A179" s="28"/>
      <c r="B179" s="29"/>
      <c r="C179" s="29"/>
      <c r="D179" s="29"/>
      <c r="E179" s="33" t="s">
        <v>30</v>
      </c>
      <c r="F179" s="31"/>
    </row>
    <row r="180" spans="1:6" s="32" customFormat="1" ht="16.5">
      <c r="A180" s="28"/>
      <c r="B180" s="29"/>
      <c r="C180" s="29">
        <v>1</v>
      </c>
      <c r="D180" s="29" t="s">
        <v>54</v>
      </c>
      <c r="E180" s="37" t="s">
        <v>179</v>
      </c>
      <c r="F180" s="31">
        <f>'[1]機關別預算表'!F14</f>
        <v>40922606</v>
      </c>
    </row>
    <row r="181" spans="1:6" s="32" customFormat="1" ht="16.5">
      <c r="A181" s="28"/>
      <c r="B181" s="29"/>
      <c r="C181" s="29"/>
      <c r="D181" s="29"/>
      <c r="E181" s="33" t="s">
        <v>180</v>
      </c>
      <c r="F181" s="31"/>
    </row>
    <row r="182" spans="1:6" s="32" customFormat="1" ht="16.5">
      <c r="A182" s="28"/>
      <c r="B182" s="29">
        <v>2</v>
      </c>
      <c r="C182" s="29"/>
      <c r="D182" s="29" t="s">
        <v>54</v>
      </c>
      <c r="E182" s="35" t="s">
        <v>181</v>
      </c>
      <c r="F182" s="31">
        <f>F184</f>
        <v>125000</v>
      </c>
    </row>
    <row r="183" spans="1:6" s="32" customFormat="1" ht="16.5">
      <c r="A183" s="28"/>
      <c r="B183" s="29"/>
      <c r="C183" s="29"/>
      <c r="D183" s="29"/>
      <c r="E183" s="36" t="s">
        <v>31</v>
      </c>
      <c r="F183" s="31"/>
    </row>
    <row r="184" spans="1:6" s="32" customFormat="1" ht="16.5">
      <c r="A184" s="28"/>
      <c r="B184" s="29"/>
      <c r="C184" s="29">
        <v>1</v>
      </c>
      <c r="D184" s="29" t="s">
        <v>54</v>
      </c>
      <c r="E184" s="49" t="s">
        <v>182</v>
      </c>
      <c r="F184" s="31">
        <f>'[1]機關別預算表'!F59</f>
        <v>125000</v>
      </c>
    </row>
    <row r="185" spans="1:6" s="32" customFormat="1" ht="16.5">
      <c r="A185" s="28"/>
      <c r="B185" s="29"/>
      <c r="C185" s="29"/>
      <c r="D185" s="29"/>
      <c r="E185" s="33" t="s">
        <v>183</v>
      </c>
      <c r="F185" s="31"/>
    </row>
    <row r="186" spans="1:6" s="32" customFormat="1" ht="16.5">
      <c r="A186" s="28"/>
      <c r="B186" s="29">
        <v>3</v>
      </c>
      <c r="C186" s="29"/>
      <c r="D186" s="29" t="s">
        <v>54</v>
      </c>
      <c r="E186" s="35" t="s">
        <v>184</v>
      </c>
      <c r="F186" s="31">
        <f>SUM(F188,F190)</f>
        <v>39045</v>
      </c>
    </row>
    <row r="187" spans="1:6" s="32" customFormat="1" ht="16.5">
      <c r="A187" s="28"/>
      <c r="B187" s="29"/>
      <c r="C187" s="29"/>
      <c r="D187" s="29"/>
      <c r="E187" s="36" t="s">
        <v>32</v>
      </c>
      <c r="F187" s="31"/>
    </row>
    <row r="188" spans="1:6" s="32" customFormat="1" ht="16.5">
      <c r="A188" s="28"/>
      <c r="B188" s="29"/>
      <c r="C188" s="29">
        <v>1</v>
      </c>
      <c r="D188" s="29" t="s">
        <v>54</v>
      </c>
      <c r="E188" s="37" t="s">
        <v>185</v>
      </c>
      <c r="F188" s="31">
        <f>'[1]機關別預算表'!F66</f>
        <v>15045</v>
      </c>
    </row>
    <row r="189" spans="1:6" s="32" customFormat="1" ht="16.5">
      <c r="A189" s="28"/>
      <c r="B189" s="29"/>
      <c r="C189" s="29"/>
      <c r="D189" s="29"/>
      <c r="E189" s="36" t="s">
        <v>33</v>
      </c>
      <c r="F189" s="31"/>
    </row>
    <row r="190" spans="1:6" s="32" customFormat="1" ht="16.5">
      <c r="A190" s="28"/>
      <c r="B190" s="29"/>
      <c r="C190" s="29">
        <v>2</v>
      </c>
      <c r="D190" s="29" t="s">
        <v>54</v>
      </c>
      <c r="E190" s="37" t="s">
        <v>186</v>
      </c>
      <c r="F190" s="31">
        <f>'[1]機關別預算表'!F71</f>
        <v>24000</v>
      </c>
    </row>
    <row r="191" spans="1:6" s="32" customFormat="1" ht="16.5">
      <c r="A191" s="28"/>
      <c r="B191" s="29"/>
      <c r="C191" s="29"/>
      <c r="D191" s="29"/>
      <c r="E191" s="33" t="s">
        <v>187</v>
      </c>
      <c r="F191" s="31"/>
    </row>
    <row r="192" spans="1:6" s="32" customFormat="1" ht="16.5">
      <c r="A192" s="28"/>
      <c r="B192" s="29">
        <v>4</v>
      </c>
      <c r="C192" s="29"/>
      <c r="D192" s="29" t="s">
        <v>54</v>
      </c>
      <c r="E192" s="35" t="s">
        <v>188</v>
      </c>
      <c r="F192" s="31">
        <f>F194</f>
        <v>1064082</v>
      </c>
    </row>
    <row r="193" spans="1:6" s="32" customFormat="1" ht="16.5">
      <c r="A193" s="28"/>
      <c r="B193" s="29"/>
      <c r="C193" s="29"/>
      <c r="D193" s="29"/>
      <c r="E193" s="36" t="s">
        <v>34</v>
      </c>
      <c r="F193" s="31"/>
    </row>
    <row r="194" spans="1:6" s="32" customFormat="1" ht="16.5">
      <c r="A194" s="28"/>
      <c r="B194" s="29"/>
      <c r="C194" s="29">
        <v>2</v>
      </c>
      <c r="D194" s="29"/>
      <c r="E194" s="37" t="s">
        <v>189</v>
      </c>
      <c r="F194" s="31">
        <f>'[1]機關別預算表'!F108</f>
        <v>1064082</v>
      </c>
    </row>
    <row r="195" spans="1:6" s="32" customFormat="1" ht="16.5">
      <c r="A195" s="28"/>
      <c r="B195" s="29"/>
      <c r="C195" s="29"/>
      <c r="D195" s="29"/>
      <c r="E195" s="36" t="s">
        <v>190</v>
      </c>
      <c r="F195" s="31"/>
    </row>
    <row r="196" spans="1:6" s="32" customFormat="1" ht="16.5">
      <c r="A196" s="28"/>
      <c r="B196" s="29">
        <v>5</v>
      </c>
      <c r="C196" s="29"/>
      <c r="D196" s="29"/>
      <c r="E196" s="35" t="s">
        <v>70</v>
      </c>
      <c r="F196" s="31">
        <f>F198</f>
        <v>1167981</v>
      </c>
    </row>
    <row r="197" spans="1:6" s="32" customFormat="1" ht="16.5">
      <c r="A197" s="28"/>
      <c r="B197" s="29"/>
      <c r="C197" s="29"/>
      <c r="D197" s="29"/>
      <c r="E197" s="36" t="s">
        <v>35</v>
      </c>
      <c r="F197" s="31"/>
    </row>
    <row r="198" spans="1:6" s="32" customFormat="1" ht="16.5">
      <c r="A198" s="28"/>
      <c r="B198" s="29"/>
      <c r="C198" s="29">
        <v>1</v>
      </c>
      <c r="D198" s="29"/>
      <c r="E198" s="37" t="s">
        <v>191</v>
      </c>
      <c r="F198" s="31">
        <f>'[1]機關別預算表'!F338</f>
        <v>1167981</v>
      </c>
    </row>
    <row r="199" spans="1:6" s="32" customFormat="1" ht="16.5">
      <c r="A199" s="28"/>
      <c r="B199" s="29"/>
      <c r="C199" s="29"/>
      <c r="D199" s="29"/>
      <c r="E199" s="30"/>
      <c r="F199" s="31"/>
    </row>
    <row r="200" spans="1:6" s="32" customFormat="1" ht="16.5">
      <c r="A200" s="28"/>
      <c r="B200" s="29"/>
      <c r="C200" s="29"/>
      <c r="D200" s="29"/>
      <c r="E200" s="34"/>
      <c r="F200" s="31"/>
    </row>
    <row r="201" spans="1:6" ht="16.5">
      <c r="A201" s="61"/>
      <c r="B201" s="62"/>
      <c r="C201" s="62"/>
      <c r="D201" s="62"/>
      <c r="E201" s="62"/>
      <c r="F201" s="63"/>
    </row>
    <row r="202" spans="1:6" ht="16.5">
      <c r="A202" s="61"/>
      <c r="B202" s="62"/>
      <c r="C202" s="62"/>
      <c r="D202" s="62"/>
      <c r="E202" s="62"/>
      <c r="F202" s="63"/>
    </row>
    <row r="203" spans="1:6" ht="16.5">
      <c r="A203" s="61"/>
      <c r="B203" s="62"/>
      <c r="C203" s="62"/>
      <c r="D203" s="62"/>
      <c r="E203" s="62"/>
      <c r="F203" s="63"/>
    </row>
    <row r="204" spans="1:6" ht="16.5">
      <c r="A204" s="61"/>
      <c r="B204" s="62"/>
      <c r="C204" s="62"/>
      <c r="D204" s="62"/>
      <c r="E204" s="62"/>
      <c r="F204" s="63"/>
    </row>
    <row r="205" spans="1:6" ht="16.5">
      <c r="A205" s="61"/>
      <c r="B205" s="62"/>
      <c r="C205" s="62"/>
      <c r="D205" s="62"/>
      <c r="E205" s="62"/>
      <c r="F205" s="63"/>
    </row>
    <row r="206" spans="1:6" ht="16.5">
      <c r="A206" s="61"/>
      <c r="B206" s="62"/>
      <c r="C206" s="62"/>
      <c r="D206" s="62"/>
      <c r="E206" s="62"/>
      <c r="F206" s="63"/>
    </row>
    <row r="207" spans="1:6" ht="16.5">
      <c r="A207" s="61"/>
      <c r="B207" s="62"/>
      <c r="C207" s="62"/>
      <c r="D207" s="62"/>
      <c r="E207" s="62"/>
      <c r="F207" s="63"/>
    </row>
    <row r="208" spans="1:6" ht="16.5">
      <c r="A208" s="61"/>
      <c r="B208" s="62"/>
      <c r="C208" s="62"/>
      <c r="D208" s="62"/>
      <c r="E208" s="62"/>
      <c r="F208" s="63"/>
    </row>
    <row r="209" spans="1:6" ht="16.5">
      <c r="A209" s="61"/>
      <c r="B209" s="62"/>
      <c r="C209" s="62"/>
      <c r="D209" s="62"/>
      <c r="E209" s="62"/>
      <c r="F209" s="63"/>
    </row>
    <row r="210" spans="1:6" ht="16.5">
      <c r="A210" s="61"/>
      <c r="B210" s="62"/>
      <c r="C210" s="62"/>
      <c r="D210" s="62"/>
      <c r="E210" s="62"/>
      <c r="F210" s="63"/>
    </row>
    <row r="211" spans="1:6" ht="16.5">
      <c r="A211" s="65"/>
      <c r="B211" s="66"/>
      <c r="C211" s="66"/>
      <c r="D211" s="66"/>
      <c r="E211" s="66"/>
      <c r="F211" s="67"/>
    </row>
  </sheetData>
  <mergeCells count="7">
    <mergeCell ref="A4:F4"/>
    <mergeCell ref="A5:D5"/>
    <mergeCell ref="A1:F1"/>
    <mergeCell ref="F6:F7"/>
    <mergeCell ref="A2:F2"/>
    <mergeCell ref="A3:F3"/>
    <mergeCell ref="A6:E6"/>
  </mergeCells>
  <printOptions horizontalCentered="1" verticalCentered="1"/>
  <pageMargins left="0" right="0" top="1.1811023622047245" bottom="1.1811023622047245" header="0.5905511811023623" footer="0.59055118110236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2004-11-02T08:59:32Z</dcterms:created>
  <dcterms:modified xsi:type="dcterms:W3CDTF">2004-11-02T08:59:46Z</dcterms:modified>
  <cp:category/>
  <cp:version/>
  <cp:contentType/>
  <cp:contentStatus/>
</cp:coreProperties>
</file>