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325" activeTab="1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calcMode="manual" fullCalcOnLoad="1"/>
</workbook>
</file>

<file path=xl/sharedStrings.xml><?xml version="1.0" encoding="utf-8"?>
<sst xmlns="http://schemas.openxmlformats.org/spreadsheetml/2006/main" count="80" uniqueCount="54">
  <si>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</si>
  <si>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</si>
  <si>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</si>
  <si>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</si>
  <si>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</si>
  <si>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</si>
  <si>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</si>
  <si>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</t>
  </si>
  <si>
    <t>固定資產</t>
  </si>
  <si>
    <t xml:space="preserve">    土地</t>
  </si>
  <si>
    <t xml:space="preserve"> 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</si>
  <si>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</si>
  <si>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</si>
  <si>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</si>
  <si>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</si>
  <si>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</si>
  <si>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</si>
  <si>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</si>
  <si>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</si>
  <si>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</si>
  <si>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</si>
  <si>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</si>
  <si>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</si>
  <si>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</si>
  <si>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資產負債清理查核表</t>
  </si>
  <si>
    <t>流動負債</t>
  </si>
  <si>
    <t xml:space="preserve">    短期債務</t>
  </si>
  <si>
    <t xml:space="preserve">    應付款項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</si>
  <si>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</si>
  <si>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</si>
  <si>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</si>
  <si>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</si>
  <si>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</si>
  <si>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</si>
  <si>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預收資本</t>
  </si>
  <si>
    <t>　累積虧損</t>
  </si>
  <si>
    <t>合　　計</t>
  </si>
  <si>
    <t>臺灣電影文化事業股份有限公司清理收支查核表</t>
  </si>
  <si>
    <t>臺灣電影文化事業股份有限公司</t>
  </si>
  <si>
    <r>
      <t xml:space="preserve"> </t>
    </r>
    <r>
      <rPr>
        <b/>
        <sz val="12"/>
        <rFont val="新細明體"/>
        <family val="1"/>
      </rPr>
      <t>清理收入</t>
    </r>
  </si>
  <si>
    <t>清理費用</t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</si>
  <si>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</si>
  <si>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</si>
  <si>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>原列決算數</t>
  </si>
  <si>
    <r>
      <t xml:space="preserve">   </t>
    </r>
    <r>
      <rPr>
        <sz val="9"/>
        <rFont val="新細明體"/>
        <family val="1"/>
      </rPr>
      <t xml:space="preserve">               單位：新臺幣元       
             （負債及業主權益部分）</t>
    </r>
  </si>
  <si>
    <r>
      <t>　長期債務</t>
    </r>
    <r>
      <rPr>
        <sz val="10"/>
        <rFont val="Times New Roman"/>
        <family val="1"/>
      </rPr>
      <t xml:space="preserve"> </t>
    </r>
  </si>
  <si>
    <t>負     債</t>
  </si>
  <si>
    <r>
      <t xml:space="preserve">    </t>
    </r>
    <r>
      <rPr>
        <sz val="12"/>
        <rFont val="細明體"/>
        <family val="3"/>
      </rPr>
      <t>財產交易利益</t>
    </r>
  </si>
  <si>
    <t xml:space="preserve">  利息費用</t>
  </si>
  <si>
    <r>
      <t xml:space="preserve">  12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31 </t>
    </r>
    <r>
      <rPr>
        <sz val="12"/>
        <rFont val="新細明體"/>
        <family val="1"/>
      </rPr>
      <t>日</t>
    </r>
  </si>
  <si>
    <t>保留盈餘（累積虧損－）</t>
  </si>
  <si>
    <r>
      <t xml:space="preserve">    </t>
    </r>
    <r>
      <rPr>
        <sz val="12"/>
        <rFont val="細明體"/>
        <family val="3"/>
      </rPr>
      <t>雜項收入</t>
    </r>
  </si>
  <si>
    <t>預算數</t>
  </si>
  <si>
    <r>
      <t>中華民國</t>
    </r>
    <r>
      <rPr>
        <sz val="12"/>
        <rFont val="Times New Roman"/>
        <family val="1"/>
      </rPr>
      <t xml:space="preserve"> 103 </t>
    </r>
    <r>
      <rPr>
        <sz val="12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</si>
</sst>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4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華康隸書體W6"/>
      <family val="3"/>
    </font>
    <font>
      <b/>
      <sz val="10"/>
      <name val="華康隸書體W6"/>
      <family val="3"/>
    </font>
    <font>
      <b/>
      <sz val="10"/>
      <name val="細明體"/>
      <family val="3"/>
    </font>
    <font>
      <sz val="12"/>
      <color indexed="8"/>
      <name val="新細明體"/>
      <family val="1"/>
    </font>
    <font>
      <sz val="12"/>
      <color indexed="27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27"/>
      <name val="新細明體"/>
      <family val="1"/>
    </font>
    <font>
      <sz val="12"/>
      <color indexed="2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33" fillId="0" borderId="1" applyNumberFormat="0" applyFill="0" applyAlignment="0" applyProtection="0"/>
    <xf numFmtId="0" fontId="34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4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1" borderId="8" applyNumberFormat="0" applyAlignment="0" applyProtection="0"/>
    <xf numFmtId="0" fontId="44" fillId="16" borderId="9" applyNumberFormat="0" applyAlignment="0" applyProtection="0"/>
    <xf numFmtId="0" fontId="45" fillId="17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3" fillId="0" borderId="0" xfId="0" applyNumberFormat="1" applyFont="1" applyAlignment="1">
      <alignment vertical="center"/>
    </xf>
    <xf numFmtId="186" fontId="18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left" vertical="center"/>
    </xf>
    <xf numFmtId="186" fontId="20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distributed"/>
    </xf>
    <xf numFmtId="186" fontId="5" fillId="0" borderId="12" xfId="0" applyNumberFormat="1" applyFont="1" applyBorder="1" applyAlignment="1" quotePrefix="1">
      <alignment horizontal="center" vertical="distributed"/>
    </xf>
    <xf numFmtId="186" fontId="5" fillId="0" borderId="13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5" fillId="0" borderId="0" xfId="0" applyNumberFormat="1" applyFont="1" applyAlignment="1">
      <alignment horizontal="centerContinuous"/>
    </xf>
    <xf numFmtId="186" fontId="14" fillId="0" borderId="0" xfId="0" applyNumberFormat="1" applyFont="1" applyAlignment="1">
      <alignment horizontal="right"/>
    </xf>
    <xf numFmtId="186" fontId="12" fillId="0" borderId="0" xfId="0" applyNumberFormat="1" applyFont="1" applyBorder="1" applyAlignment="1">
      <alignment/>
    </xf>
    <xf numFmtId="186" fontId="17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186" fontId="17" fillId="0" borderId="0" xfId="0" applyNumberFormat="1" applyFont="1" applyAlignment="1">
      <alignment horizontal="left"/>
    </xf>
    <xf numFmtId="186" fontId="17" fillId="0" borderId="13" xfId="0" applyNumberFormat="1" applyFont="1" applyBorder="1" applyAlignment="1">
      <alignment/>
    </xf>
    <xf numFmtId="186" fontId="23" fillId="0" borderId="0" xfId="0" applyNumberFormat="1" applyFont="1" applyAlignment="1">
      <alignment/>
    </xf>
    <xf numFmtId="186" fontId="23" fillId="0" borderId="13" xfId="0" applyNumberFormat="1" applyFont="1" applyBorder="1" applyAlignment="1">
      <alignment/>
    </xf>
    <xf numFmtId="186" fontId="12" fillId="0" borderId="13" xfId="0" applyNumberFormat="1" applyFont="1" applyBorder="1" applyAlignment="1">
      <alignment/>
    </xf>
    <xf numFmtId="186" fontId="5" fillId="0" borderId="11" xfId="0" applyNumberFormat="1" applyFont="1" applyBorder="1" applyAlignment="1">
      <alignment horizontal="distributed" vertical="center"/>
    </xf>
    <xf numFmtId="186" fontId="16" fillId="0" borderId="11" xfId="0" applyNumberFormat="1" applyFont="1" applyBorder="1" applyAlignment="1">
      <alignment horizontal="distributed" vertical="center"/>
    </xf>
    <xf numFmtId="186" fontId="16" fillId="0" borderId="14" xfId="0" applyNumberFormat="1" applyFont="1" applyBorder="1" applyAlignment="1">
      <alignment horizontal="distributed" vertical="center"/>
    </xf>
    <xf numFmtId="186" fontId="25" fillId="0" borderId="0" xfId="0" applyNumberFormat="1" applyFont="1" applyAlignment="1">
      <alignment/>
    </xf>
    <xf numFmtId="188" fontId="25" fillId="0" borderId="0" xfId="0" applyNumberFormat="1" applyFont="1" applyAlignment="1">
      <alignment/>
    </xf>
    <xf numFmtId="186" fontId="25" fillId="0" borderId="0" xfId="0" applyNumberFormat="1" applyFont="1" applyAlignment="1">
      <alignment/>
    </xf>
    <xf numFmtId="186" fontId="26" fillId="0" borderId="0" xfId="0" applyNumberFormat="1" applyFont="1" applyAlignment="1" quotePrefix="1">
      <alignment horizontal="left"/>
    </xf>
    <xf numFmtId="186" fontId="4" fillId="0" borderId="0" xfId="0" applyNumberFormat="1" applyFont="1" applyAlignment="1" quotePrefix="1">
      <alignment horizontal="left"/>
    </xf>
    <xf numFmtId="186" fontId="26" fillId="0" borderId="0" xfId="0" applyNumberFormat="1" applyFont="1" applyAlignment="1">
      <alignment horizontal="left"/>
    </xf>
    <xf numFmtId="186" fontId="4" fillId="0" borderId="0" xfId="0" applyNumberFormat="1" applyFont="1" applyAlignment="1">
      <alignment horizontal="left"/>
    </xf>
    <xf numFmtId="186" fontId="26" fillId="0" borderId="0" xfId="0" applyNumberFormat="1" applyFont="1" applyAlignment="1">
      <alignment/>
    </xf>
    <xf numFmtId="186" fontId="26" fillId="0" borderId="0" xfId="0" applyNumberFormat="1" applyFont="1" applyAlignment="1">
      <alignment horizontal="center"/>
    </xf>
    <xf numFmtId="186" fontId="9" fillId="0" borderId="0" xfId="0" applyNumberFormat="1" applyFont="1" applyAlignment="1">
      <alignment/>
    </xf>
    <xf numFmtId="186" fontId="9" fillId="0" borderId="0" xfId="0" applyNumberFormat="1" applyFont="1" applyAlignment="1">
      <alignment horizontal="left"/>
    </xf>
    <xf numFmtId="186" fontId="9" fillId="0" borderId="0" xfId="0" applyNumberFormat="1" applyFont="1" applyBorder="1" applyAlignment="1">
      <alignment/>
    </xf>
    <xf numFmtId="186" fontId="27" fillId="0" borderId="0" xfId="0" applyNumberFormat="1" applyFont="1" applyBorder="1" applyAlignment="1">
      <alignment horizontal="distributed"/>
    </xf>
    <xf numFmtId="186" fontId="25" fillId="0" borderId="13" xfId="0" applyNumberFormat="1" applyFont="1" applyBorder="1" applyAlignment="1">
      <alignment/>
    </xf>
    <xf numFmtId="188" fontId="25" fillId="0" borderId="13" xfId="0" applyNumberFormat="1" applyFont="1" applyBorder="1" applyAlignment="1">
      <alignment/>
    </xf>
    <xf numFmtId="186" fontId="28" fillId="0" borderId="13" xfId="0" applyNumberFormat="1" applyFont="1" applyBorder="1" applyAlignment="1">
      <alignment horizontal="distributed"/>
    </xf>
    <xf numFmtId="186" fontId="29" fillId="0" borderId="13" xfId="0" applyNumberFormat="1" applyFont="1" applyBorder="1" applyAlignment="1">
      <alignment horizontal="center"/>
    </xf>
    <xf numFmtId="186" fontId="26" fillId="0" borderId="0" xfId="0" applyNumberFormat="1" applyFont="1" applyAlignment="1" quotePrefix="1">
      <alignment horizontal="center"/>
    </xf>
    <xf numFmtId="186" fontId="16" fillId="0" borderId="0" xfId="0" applyNumberFormat="1" applyFont="1" applyAlignment="1">
      <alignment/>
    </xf>
    <xf numFmtId="186" fontId="9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188" fontId="9" fillId="0" borderId="0" xfId="0" applyNumberFormat="1" applyFont="1" applyAlignment="1">
      <alignment/>
    </xf>
    <xf numFmtId="186" fontId="1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1" fillId="0" borderId="0" xfId="0" applyNumberFormat="1" applyFont="1" applyAlignment="1">
      <alignment horizontal="center" vertical="center"/>
    </xf>
    <xf numFmtId="186" fontId="22" fillId="0" borderId="0" xfId="0" applyNumberFormat="1" applyFont="1" applyAlignment="1">
      <alignment horizontal="center" vertical="center"/>
    </xf>
    <xf numFmtId="186" fontId="16" fillId="0" borderId="0" xfId="0" applyNumberFormat="1" applyFont="1" applyAlignment="1">
      <alignment horizontal="center"/>
    </xf>
    <xf numFmtId="186" fontId="10" fillId="0" borderId="15" xfId="0" applyNumberFormat="1" applyFon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10" fillId="0" borderId="14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12" fillId="0" borderId="0" xfId="0" applyNumberFormat="1" applyFont="1" applyBorder="1" applyAlignment="1">
      <alignment horizontal="left"/>
    </xf>
    <xf numFmtId="186" fontId="0" fillId="0" borderId="0" xfId="0" applyNumberFormat="1" applyFont="1" applyBorder="1" applyAlignment="1">
      <alignment horizontal="left"/>
    </xf>
    <xf numFmtId="186" fontId="24" fillId="0" borderId="13" xfId="0" applyNumberFormat="1" applyFont="1" applyBorder="1" applyAlignment="1">
      <alignment horizontal="left" vertical="center" wrapText="1"/>
    </xf>
    <xf numFmtId="186" fontId="8" fillId="0" borderId="13" xfId="0" applyNumberFormat="1" applyFont="1" applyBorder="1" applyAlignment="1">
      <alignment horizontal="left" vertical="center" wrapText="1"/>
    </xf>
    <xf numFmtId="186" fontId="5" fillId="0" borderId="10" xfId="0" applyNumberFormat="1" applyFont="1" applyBorder="1" applyAlignment="1">
      <alignment horizontal="distributed" vertical="center"/>
    </xf>
    <xf numFmtId="186" fontId="5" fillId="0" borderId="16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 quotePrefix="1">
      <alignment horizontal="center" vertical="distributed"/>
    </xf>
    <xf numFmtId="186" fontId="5" fillId="0" borderId="18" xfId="0" applyNumberFormat="1" applyFont="1" applyBorder="1" applyAlignment="1">
      <alignment/>
    </xf>
    <xf numFmtId="186" fontId="10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/>
    </xf>
    <xf numFmtId="186" fontId="5" fillId="0" borderId="14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SheetLayoutView="100" zoomScalePageLayoutView="0" workbookViewId="0" topLeftCell="A1">
      <selection activeCell="B5" sqref="B5"/>
    </sheetView>
  </sheetViews>
  <sheetFormatPr defaultColWidth="8.875" defaultRowHeight="16.5"/>
  <cols>
    <col min="1" max="1" width="21.125" style="19" customWidth="1"/>
    <col min="2" max="2" width="18.25390625" style="19" customWidth="1"/>
    <col min="3" max="3" width="17.125" style="19" customWidth="1"/>
    <col min="4" max="4" width="13.375" style="19" customWidth="1"/>
    <col min="5" max="5" width="16.00390625" style="19" customWidth="1"/>
    <col min="6" max="16384" width="8.875" style="19" customWidth="1"/>
  </cols>
  <sheetData>
    <row r="1" spans="1:5" s="20" customFormat="1" ht="30" customHeight="1">
      <c r="A1" s="59" t="s">
        <v>37</v>
      </c>
      <c r="B1" s="60"/>
      <c r="C1" s="60"/>
      <c r="D1" s="60"/>
      <c r="E1" s="60"/>
    </row>
    <row r="2" spans="1:5" s="20" customFormat="1" ht="24.75" customHeight="1">
      <c r="A2" s="61"/>
      <c r="B2" s="61"/>
      <c r="C2" s="58"/>
      <c r="D2" s="21"/>
      <c r="E2" s="22" t="s">
        <v>16</v>
      </c>
    </row>
    <row r="3" spans="1:5" ht="20.25" customHeight="1">
      <c r="A3" s="62" t="s">
        <v>17</v>
      </c>
      <c r="B3" s="64" t="s">
        <v>18</v>
      </c>
      <c r="C3" s="65"/>
      <c r="D3" s="65"/>
      <c r="E3" s="65"/>
    </row>
    <row r="4" spans="1:5" s="23" customFormat="1" ht="21" customHeight="1">
      <c r="A4" s="63"/>
      <c r="B4" s="32" t="s">
        <v>52</v>
      </c>
      <c r="C4" s="32" t="s">
        <v>19</v>
      </c>
      <c r="D4" s="33" t="s">
        <v>20</v>
      </c>
      <c r="E4" s="34" t="s">
        <v>21</v>
      </c>
    </row>
    <row r="5" s="24" customFormat="1" ht="15.75">
      <c r="C5" s="19" t="s">
        <v>22</v>
      </c>
    </row>
    <row r="6" spans="4:5" ht="15.75">
      <c r="D6" s="24"/>
      <c r="E6" s="24"/>
    </row>
    <row r="7" spans="1:5" ht="16.5">
      <c r="A7" s="27" t="s">
        <v>39</v>
      </c>
      <c r="B7" s="24">
        <f>SUM(B10:B13)</f>
        <v>0</v>
      </c>
      <c r="C7" s="24">
        <f>SUM(C9:C10)</f>
        <v>444321</v>
      </c>
      <c r="D7" s="24"/>
      <c r="E7" s="24">
        <f>SUM(E9:E10)</f>
        <v>444321</v>
      </c>
    </row>
    <row r="8" spans="1:5" ht="15.75">
      <c r="A8" s="19" t="s">
        <v>22</v>
      </c>
      <c r="B8" s="19" t="s">
        <v>22</v>
      </c>
      <c r="C8" s="19" t="s">
        <v>22</v>
      </c>
      <c r="E8" s="19" t="s">
        <v>22</v>
      </c>
    </row>
    <row r="9" spans="1:5" ht="16.5">
      <c r="A9" s="19" t="s">
        <v>47</v>
      </c>
      <c r="E9" s="19">
        <f>C9+D9</f>
        <v>0</v>
      </c>
    </row>
    <row r="10" spans="1:5" ht="16.5">
      <c r="A10" s="19" t="s">
        <v>51</v>
      </c>
      <c r="B10" s="19">
        <v>0</v>
      </c>
      <c r="C10" s="19">
        <v>444321</v>
      </c>
      <c r="E10" s="19">
        <f>C10+D10</f>
        <v>444321</v>
      </c>
    </row>
    <row r="11" spans="1:5" ht="16.5">
      <c r="A11" s="26"/>
      <c r="B11" s="19">
        <v>0</v>
      </c>
      <c r="E11" s="19">
        <f>C11+D11</f>
        <v>0</v>
      </c>
    </row>
    <row r="12" ht="15.75">
      <c r="E12" s="19">
        <f>C12+D12</f>
        <v>0</v>
      </c>
    </row>
    <row r="13" spans="2:5" ht="15.75">
      <c r="B13" s="19">
        <v>0</v>
      </c>
      <c r="E13" s="19">
        <f>C13+D13</f>
        <v>0</v>
      </c>
    </row>
    <row r="14" spans="1:5" ht="16.5">
      <c r="A14" s="25" t="s">
        <v>40</v>
      </c>
      <c r="B14" s="24">
        <f>SUM(B17:B42)</f>
        <v>0</v>
      </c>
      <c r="C14" s="24">
        <f>SUM(C16:C17)</f>
        <v>1013440</v>
      </c>
      <c r="D14" s="27"/>
      <c r="E14" s="24">
        <f>SUM(E16:E17)</f>
        <v>1013440</v>
      </c>
    </row>
    <row r="16" spans="1:5" ht="16.5">
      <c r="A16" s="53" t="s">
        <v>48</v>
      </c>
      <c r="E16" s="19">
        <f>C16+D16</f>
        <v>0</v>
      </c>
    </row>
    <row r="17" spans="1:5" ht="16.5">
      <c r="A17" s="19" t="s">
        <v>41</v>
      </c>
      <c r="B17" s="19">
        <v>0</v>
      </c>
      <c r="C17" s="19">
        <v>1013440</v>
      </c>
      <c r="E17" s="19">
        <f>C17+D17</f>
        <v>1013440</v>
      </c>
    </row>
    <row r="21" ht="16.5" customHeight="1"/>
    <row r="22" ht="16.5" customHeight="1"/>
    <row r="23" ht="16.5" customHeight="1"/>
    <row r="41" spans="1:5" ht="16.5">
      <c r="A41" s="29"/>
      <c r="C41" s="24"/>
      <c r="E41" s="24"/>
    </row>
    <row r="42" spans="1:5" ht="15.75">
      <c r="A42" s="24"/>
      <c r="C42" s="24"/>
      <c r="E42" s="24"/>
    </row>
    <row r="43" spans="1:5" ht="16.5">
      <c r="A43" s="29"/>
      <c r="C43" s="24">
        <f>C41</f>
        <v>0</v>
      </c>
      <c r="E43" s="24">
        <f>E41</f>
        <v>0</v>
      </c>
    </row>
    <row r="44" spans="1:5" ht="16.5">
      <c r="A44" s="29"/>
      <c r="C44" s="24"/>
      <c r="E44" s="24"/>
    </row>
    <row r="45" spans="1:5" s="24" customFormat="1" ht="18.75" customHeight="1">
      <c r="A45" s="30" t="s">
        <v>42</v>
      </c>
      <c r="B45" s="31"/>
      <c r="C45" s="28">
        <f>C7-C14</f>
        <v>-569119</v>
      </c>
      <c r="D45" s="31"/>
      <c r="E45" s="28">
        <f>E7-E14</f>
        <v>-569119</v>
      </c>
    </row>
    <row r="47" spans="1:3" ht="17.25" customHeight="1">
      <c r="A47" s="57"/>
      <c r="B47" s="57"/>
      <c r="C47" s="58"/>
    </row>
    <row r="57" ht="15.75">
      <c r="A57" s="19" t="s">
        <v>23</v>
      </c>
    </row>
  </sheetData>
  <sheetProtection/>
  <mergeCells count="5">
    <mergeCell ref="A47:C47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="90" zoomScaleNormal="85" zoomScaleSheetLayoutView="90" zoomScalePageLayoutView="0" workbookViewId="0" topLeftCell="E1">
      <selection activeCell="E39" sqref="E39"/>
    </sheetView>
  </sheetViews>
  <sheetFormatPr defaultColWidth="9.00390625" defaultRowHeight="16.5"/>
  <cols>
    <col min="1" max="1" width="15.875" style="2" customWidth="1"/>
    <col min="2" max="2" width="7.625" style="2" customWidth="1"/>
    <col min="3" max="3" width="19.25390625" style="2" customWidth="1"/>
    <col min="4" max="4" width="16.00390625" style="2" customWidth="1"/>
    <col min="5" max="5" width="10.75390625" style="2" customWidth="1"/>
    <col min="6" max="6" width="16.125" style="2" customWidth="1"/>
    <col min="7" max="7" width="7.625" style="2" customWidth="1"/>
    <col min="8" max="8" width="16.125" style="2" customWidth="1"/>
    <col min="9" max="9" width="9.625" style="2" customWidth="1"/>
    <col min="10" max="10" width="19.75390625" style="2" customWidth="1"/>
    <col min="11" max="11" width="16.50390625" style="2" customWidth="1"/>
    <col min="12" max="12" width="10.25390625" style="2" customWidth="1"/>
    <col min="13" max="13" width="14.125" style="2" customWidth="1"/>
    <col min="14" max="14" width="10.37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38</v>
      </c>
      <c r="H1" s="6" t="s">
        <v>24</v>
      </c>
      <c r="I1" s="7"/>
      <c r="J1" s="7"/>
      <c r="K1" s="7"/>
      <c r="L1" s="7"/>
      <c r="M1" s="7"/>
      <c r="N1" s="7"/>
    </row>
    <row r="2" spans="1:14" ht="24.75" customHeight="1">
      <c r="A2" s="1" t="s">
        <v>11</v>
      </c>
      <c r="E2" s="79" t="s">
        <v>53</v>
      </c>
      <c r="F2" s="79"/>
      <c r="G2" s="79"/>
      <c r="H2" s="66" t="s">
        <v>49</v>
      </c>
      <c r="I2" s="67"/>
      <c r="J2" s="67"/>
      <c r="M2" s="68" t="s">
        <v>44</v>
      </c>
      <c r="N2" s="69"/>
    </row>
    <row r="3" spans="1:14" s="8" customFormat="1" ht="24.75" customHeight="1">
      <c r="A3" s="70" t="s">
        <v>13</v>
      </c>
      <c r="B3" s="71"/>
      <c r="C3" s="72" t="s">
        <v>2</v>
      </c>
      <c r="D3" s="74" t="s">
        <v>43</v>
      </c>
      <c r="E3" s="76" t="s">
        <v>12</v>
      </c>
      <c r="F3" s="78" t="s">
        <v>14</v>
      </c>
      <c r="G3" s="70"/>
      <c r="H3" s="70" t="s">
        <v>13</v>
      </c>
      <c r="I3" s="71"/>
      <c r="J3" s="72" t="s">
        <v>2</v>
      </c>
      <c r="K3" s="74" t="s">
        <v>43</v>
      </c>
      <c r="L3" s="76" t="s">
        <v>12</v>
      </c>
      <c r="M3" s="78" t="s">
        <v>14</v>
      </c>
      <c r="N3" s="70"/>
    </row>
    <row r="4" spans="1:14" s="8" customFormat="1" ht="22.5" customHeight="1">
      <c r="A4" s="9" t="s">
        <v>15</v>
      </c>
      <c r="B4" s="10" t="s">
        <v>1</v>
      </c>
      <c r="C4" s="73"/>
      <c r="D4" s="75"/>
      <c r="E4" s="77"/>
      <c r="F4" s="11" t="s">
        <v>0</v>
      </c>
      <c r="G4" s="12" t="s">
        <v>1</v>
      </c>
      <c r="H4" s="9" t="s">
        <v>15</v>
      </c>
      <c r="I4" s="10" t="s">
        <v>1</v>
      </c>
      <c r="J4" s="73"/>
      <c r="K4" s="75"/>
      <c r="L4" s="77"/>
      <c r="M4" s="11" t="s">
        <v>0</v>
      </c>
      <c r="N4" s="12" t="s">
        <v>1</v>
      </c>
    </row>
    <row r="5" spans="2:14" s="8" customFormat="1" ht="16.5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4" customFormat="1" ht="15">
      <c r="A6" s="35">
        <f>A8+A13</f>
        <v>7957284</v>
      </c>
      <c r="B6" s="36">
        <v>100</v>
      </c>
      <c r="C6" s="52" t="s">
        <v>4</v>
      </c>
      <c r="D6" s="35">
        <f>D8+D13</f>
        <v>6939160</v>
      </c>
      <c r="E6" s="35"/>
      <c r="F6" s="35">
        <f>F8+F13</f>
        <v>6939160</v>
      </c>
      <c r="G6" s="36">
        <v>100</v>
      </c>
      <c r="H6" s="35">
        <f>H8+H14+H19</f>
        <v>264779240</v>
      </c>
      <c r="I6" s="35">
        <f aca="true" t="shared" si="0" ref="I6:I11">+H6/+H$49*100</f>
        <v>3327.5077275110457</v>
      </c>
      <c r="J6" s="43" t="s">
        <v>46</v>
      </c>
      <c r="K6" s="35">
        <f>K8+K14+K19</f>
        <v>264330235</v>
      </c>
      <c r="L6" s="35"/>
      <c r="M6" s="35">
        <f>K6+L6</f>
        <v>264330235</v>
      </c>
      <c r="N6" s="35">
        <f>+M6/+M$49*100</f>
        <v>3809.2540739801357</v>
      </c>
    </row>
    <row r="7" spans="1:14" s="8" customFormat="1" ht="15.75">
      <c r="A7" s="18"/>
      <c r="B7" s="18"/>
      <c r="C7" s="17"/>
      <c r="D7" s="18"/>
      <c r="E7" s="18"/>
      <c r="F7" s="18"/>
      <c r="G7" s="18"/>
      <c r="H7" s="18"/>
      <c r="I7" s="35"/>
      <c r="J7" s="17"/>
      <c r="K7" s="18"/>
      <c r="L7" s="18"/>
      <c r="M7" s="18"/>
      <c r="N7" s="35"/>
    </row>
    <row r="8" spans="1:14" s="16" customFormat="1" ht="15.75">
      <c r="A8" s="37">
        <f>SUM(A10)</f>
        <v>7957284</v>
      </c>
      <c r="B8" s="36">
        <f>+A8/+A$49*100</f>
        <v>100</v>
      </c>
      <c r="C8" s="38" t="s">
        <v>5</v>
      </c>
      <c r="D8" s="37">
        <f>SUM(D10)</f>
        <v>6939160</v>
      </c>
      <c r="E8" s="37"/>
      <c r="F8" s="35">
        <f>D8+E8</f>
        <v>6939160</v>
      </c>
      <c r="G8" s="36">
        <f>+F8/+F$49*100</f>
        <v>100</v>
      </c>
      <c r="H8" s="37">
        <f>SUM(H10:H11)</f>
        <v>264701660</v>
      </c>
      <c r="I8" s="35">
        <f t="shared" si="0"/>
        <v>3326.532771734677</v>
      </c>
      <c r="J8" s="38" t="s">
        <v>25</v>
      </c>
      <c r="K8" s="37">
        <f>SUM(K10:K11)</f>
        <v>264330235</v>
      </c>
      <c r="L8" s="37"/>
      <c r="M8" s="35">
        <f>K8+L8</f>
        <v>264330235</v>
      </c>
      <c r="N8" s="35">
        <f>+M8/+M$49*100</f>
        <v>3809.2540739801357</v>
      </c>
    </row>
    <row r="9" spans="1:14" s="8" customFormat="1" ht="15.75">
      <c r="A9" s="18"/>
      <c r="B9" s="36"/>
      <c r="C9" s="17"/>
      <c r="D9" s="18"/>
      <c r="E9" s="18"/>
      <c r="F9" s="18"/>
      <c r="G9" s="36"/>
      <c r="H9" s="18"/>
      <c r="I9" s="18"/>
      <c r="J9" s="17"/>
      <c r="K9" s="18"/>
      <c r="L9" s="18"/>
      <c r="M9" s="18"/>
      <c r="N9" s="18"/>
    </row>
    <row r="10" spans="1:14" s="8" customFormat="1" ht="15.75">
      <c r="A10" s="18">
        <v>7957284</v>
      </c>
      <c r="B10" s="56">
        <f aca="true" t="shared" si="1" ref="B10:B15">+A10/+A$49*100</f>
        <v>100</v>
      </c>
      <c r="C10" s="39" t="s">
        <v>6</v>
      </c>
      <c r="D10" s="18">
        <v>6939160</v>
      </c>
      <c r="E10" s="18"/>
      <c r="F10" s="18">
        <f>D10+E10</f>
        <v>6939160</v>
      </c>
      <c r="G10" s="56">
        <f aca="true" t="shared" si="2" ref="G10:G15">+F10/+F$49*100</f>
        <v>100</v>
      </c>
      <c r="H10" s="18">
        <v>261564264</v>
      </c>
      <c r="I10" s="18">
        <f t="shared" si="0"/>
        <v>3287.104796058555</v>
      </c>
      <c r="J10" s="39" t="s">
        <v>26</v>
      </c>
      <c r="K10" s="18">
        <v>264280235</v>
      </c>
      <c r="L10" s="18"/>
      <c r="M10" s="18">
        <f>K10+L10</f>
        <v>264280235</v>
      </c>
      <c r="N10" s="18">
        <f>+M10/+M$49*100</f>
        <v>3808.5335256716953</v>
      </c>
    </row>
    <row r="11" spans="1:14" s="8" customFormat="1" ht="15.75">
      <c r="A11" s="18">
        <v>0</v>
      </c>
      <c r="B11" s="18"/>
      <c r="C11" s="18"/>
      <c r="D11" s="18">
        <v>0</v>
      </c>
      <c r="E11" s="18"/>
      <c r="F11" s="18">
        <f>D11-E11</f>
        <v>0</v>
      </c>
      <c r="G11" s="18"/>
      <c r="H11" s="18">
        <v>3137396</v>
      </c>
      <c r="I11" s="18">
        <f t="shared" si="0"/>
        <v>39.42797567612266</v>
      </c>
      <c r="J11" s="39" t="s">
        <v>27</v>
      </c>
      <c r="K11" s="18">
        <v>50000</v>
      </c>
      <c r="L11" s="18"/>
      <c r="M11" s="18">
        <f>K11+L11</f>
        <v>50000</v>
      </c>
      <c r="N11" s="18">
        <f>+M11/+M$49*100</f>
        <v>0.7205483084407911</v>
      </c>
    </row>
    <row r="12" spans="1:14" s="8" customFormat="1" ht="15.75">
      <c r="A12" s="18">
        <v>0</v>
      </c>
      <c r="B12" s="18"/>
      <c r="C12" s="39"/>
      <c r="D12" s="18">
        <v>0</v>
      </c>
      <c r="E12" s="18"/>
      <c r="F12" s="18">
        <f>D12-E12</f>
        <v>0</v>
      </c>
      <c r="G12" s="18"/>
      <c r="H12" s="18"/>
      <c r="I12" s="18"/>
      <c r="J12" s="17"/>
      <c r="K12" s="18"/>
      <c r="L12" s="18"/>
      <c r="M12" s="18"/>
      <c r="N12" s="18"/>
    </row>
    <row r="13" spans="1:14" s="8" customFormat="1" ht="15.75">
      <c r="A13" s="37">
        <f>SUM(A15)</f>
        <v>0</v>
      </c>
      <c r="B13" s="35">
        <f t="shared" si="1"/>
        <v>0</v>
      </c>
      <c r="C13" s="40" t="s">
        <v>8</v>
      </c>
      <c r="D13" s="37">
        <f>D15</f>
        <v>0</v>
      </c>
      <c r="E13" s="37"/>
      <c r="F13" s="37">
        <f>F15</f>
        <v>0</v>
      </c>
      <c r="G13" s="35">
        <f t="shared" si="2"/>
        <v>0</v>
      </c>
      <c r="H13" s="18"/>
      <c r="I13" s="18"/>
      <c r="J13" s="39"/>
      <c r="K13" s="18"/>
      <c r="L13" s="18"/>
      <c r="M13" s="18"/>
      <c r="N13" s="18"/>
    </row>
    <row r="14" spans="1:14" s="8" customFormat="1" ht="15.75">
      <c r="A14" s="18"/>
      <c r="B14" s="18"/>
      <c r="C14" s="41"/>
      <c r="D14" s="18"/>
      <c r="E14" s="18"/>
      <c r="F14" s="18">
        <f>D14-E14</f>
        <v>0</v>
      </c>
      <c r="G14" s="18"/>
      <c r="H14" s="35">
        <f>H16</f>
        <v>0</v>
      </c>
      <c r="I14" s="35">
        <f>+H14/+H$49*100</f>
        <v>0</v>
      </c>
      <c r="J14" s="42" t="s">
        <v>28</v>
      </c>
      <c r="K14" s="35">
        <f>K16</f>
        <v>0</v>
      </c>
      <c r="L14" s="35"/>
      <c r="M14" s="35">
        <f>K14+L14</f>
        <v>0</v>
      </c>
      <c r="N14" s="35">
        <f>+M14/+M$49*100</f>
        <v>0</v>
      </c>
    </row>
    <row r="15" spans="1:14" s="16" customFormat="1" ht="15.75">
      <c r="A15" s="18"/>
      <c r="B15" s="18">
        <f t="shared" si="1"/>
        <v>0</v>
      </c>
      <c r="C15" s="17" t="s">
        <v>9</v>
      </c>
      <c r="D15" s="18"/>
      <c r="E15" s="18"/>
      <c r="F15" s="18">
        <f>D15+E15</f>
        <v>0</v>
      </c>
      <c r="G15" s="18">
        <f t="shared" si="2"/>
        <v>0</v>
      </c>
      <c r="H15" s="18"/>
      <c r="I15" s="18"/>
      <c r="J15" s="17"/>
      <c r="K15" s="18"/>
      <c r="L15" s="18"/>
      <c r="M15" s="18"/>
      <c r="N15" s="18"/>
    </row>
    <row r="16" spans="1:14" s="8" customFormat="1" ht="15.75">
      <c r="A16" s="17"/>
      <c r="B16" s="17"/>
      <c r="C16" s="17"/>
      <c r="D16" s="17"/>
      <c r="E16" s="17"/>
      <c r="F16" s="17"/>
      <c r="G16" s="17"/>
      <c r="H16" s="18"/>
      <c r="I16" s="18">
        <f>+H16/+H$49*100</f>
        <v>0</v>
      </c>
      <c r="J16" s="17" t="s">
        <v>45</v>
      </c>
      <c r="K16" s="18"/>
      <c r="L16" s="18"/>
      <c r="M16" s="18">
        <f>K16+L16</f>
        <v>0</v>
      </c>
      <c r="N16" s="18">
        <f>+M16/+M$49*100</f>
        <v>0</v>
      </c>
    </row>
    <row r="17" spans="1:14" s="8" customFormat="1" ht="15.75">
      <c r="A17" s="18"/>
      <c r="B17" s="18"/>
      <c r="C17" s="39"/>
      <c r="D17" s="18"/>
      <c r="E17" s="18"/>
      <c r="F17" s="18"/>
      <c r="G17" s="18"/>
      <c r="H17" s="18" t="s">
        <v>7</v>
      </c>
      <c r="I17" s="18"/>
      <c r="J17" s="41" t="s">
        <v>7</v>
      </c>
      <c r="K17" s="18" t="s">
        <v>7</v>
      </c>
      <c r="L17" s="18"/>
      <c r="M17" s="18" t="s">
        <v>7</v>
      </c>
      <c r="N17" s="18"/>
    </row>
    <row r="18" spans="1:14" s="8" customFormat="1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8" customFormat="1" ht="15.75">
      <c r="A19" s="18"/>
      <c r="B19" s="18"/>
      <c r="C19" s="41"/>
      <c r="D19" s="18">
        <v>0</v>
      </c>
      <c r="E19" s="18"/>
      <c r="F19" s="18">
        <f>D19-E19</f>
        <v>0</v>
      </c>
      <c r="G19" s="18"/>
      <c r="H19" s="37">
        <f>H21</f>
        <v>77580</v>
      </c>
      <c r="I19" s="35">
        <f>+H19/+H$49*100</f>
        <v>0.9749557763679165</v>
      </c>
      <c r="J19" s="40" t="s">
        <v>29</v>
      </c>
      <c r="K19" s="37">
        <f>K21</f>
        <v>0</v>
      </c>
      <c r="L19" s="37"/>
      <c r="M19" s="35">
        <f>K19+L19</f>
        <v>0</v>
      </c>
      <c r="N19" s="35">
        <f>+M19/+M$49*100</f>
        <v>0</v>
      </c>
    </row>
    <row r="20" spans="1:14" s="8" customFormat="1" ht="15.75">
      <c r="A20" s="18" t="s">
        <v>10</v>
      </c>
      <c r="B20" s="18"/>
      <c r="C20" s="41" t="s">
        <v>7</v>
      </c>
      <c r="D20" s="18" t="s">
        <v>10</v>
      </c>
      <c r="E20" s="18"/>
      <c r="F20" s="18" t="s">
        <v>7</v>
      </c>
      <c r="G20" s="18"/>
      <c r="H20" s="17"/>
      <c r="I20" s="17"/>
      <c r="J20" s="17"/>
      <c r="K20" s="17"/>
      <c r="L20" s="17"/>
      <c r="M20" s="17"/>
      <c r="N20" s="17"/>
    </row>
    <row r="21" spans="1:14" s="8" customFormat="1" ht="15.75">
      <c r="A21" s="37">
        <f>SUM(A23:A35)</f>
        <v>0</v>
      </c>
      <c r="B21" s="35"/>
      <c r="C21" s="38"/>
      <c r="D21" s="37">
        <f>SUM(D23:D35)</f>
        <v>0</v>
      </c>
      <c r="E21" s="17"/>
      <c r="F21" s="37">
        <f>SUM(F23:F35)</f>
        <v>0</v>
      </c>
      <c r="G21" s="35"/>
      <c r="H21" s="18">
        <v>77580</v>
      </c>
      <c r="I21" s="18">
        <f>+H21/+H$49*100</f>
        <v>0.9749557763679165</v>
      </c>
      <c r="J21" s="17" t="s">
        <v>30</v>
      </c>
      <c r="K21" s="18">
        <v>0</v>
      </c>
      <c r="L21" s="18"/>
      <c r="M21" s="18">
        <f>K21+L21</f>
        <v>0</v>
      </c>
      <c r="N21" s="18">
        <f>+M21/+M$49*100</f>
        <v>0</v>
      </c>
    </row>
    <row r="22" spans="1:14" s="8" customFormat="1" ht="15.75">
      <c r="A22" s="18"/>
      <c r="B22" s="18"/>
      <c r="C22" s="17"/>
      <c r="D22" s="18"/>
      <c r="E22" s="18"/>
      <c r="F22" s="18" t="s">
        <v>7</v>
      </c>
      <c r="G22" s="18"/>
      <c r="H22" s="18" t="s">
        <v>10</v>
      </c>
      <c r="I22" s="18"/>
      <c r="J22" s="41" t="s">
        <v>7</v>
      </c>
      <c r="K22" s="18" t="s">
        <v>10</v>
      </c>
      <c r="L22" s="18"/>
      <c r="M22" s="18" t="s">
        <v>10</v>
      </c>
      <c r="N22" s="18"/>
    </row>
    <row r="23" spans="1:14" s="8" customFormat="1" ht="15.75">
      <c r="A23" s="18"/>
      <c r="B23" s="18"/>
      <c r="C23" s="39"/>
      <c r="D23" s="18"/>
      <c r="E23" s="18"/>
      <c r="F23" s="18">
        <f aca="true" t="shared" si="3" ref="F23:F30">D23-E23</f>
        <v>0</v>
      </c>
      <c r="G23" s="18"/>
      <c r="H23" s="17"/>
      <c r="I23" s="17"/>
      <c r="J23" s="17"/>
      <c r="K23" s="17"/>
      <c r="L23" s="17"/>
      <c r="M23" s="17"/>
      <c r="N23" s="17"/>
    </row>
    <row r="24" spans="1:14" s="8" customFormat="1" ht="15.75">
      <c r="A24" s="18"/>
      <c r="B24" s="18"/>
      <c r="C24" s="17"/>
      <c r="D24" s="18"/>
      <c r="E24" s="18"/>
      <c r="F24" s="18">
        <f t="shared" si="3"/>
        <v>0</v>
      </c>
      <c r="G24" s="18"/>
      <c r="H24" s="35">
        <f>H26+H32</f>
        <v>-256821956</v>
      </c>
      <c r="I24" s="35">
        <f>+H24/+H$49*100</f>
        <v>-3227.5077275110457</v>
      </c>
      <c r="J24" s="43" t="s">
        <v>31</v>
      </c>
      <c r="K24" s="35">
        <f>+K26+K32</f>
        <v>-257391075</v>
      </c>
      <c r="L24" s="37"/>
      <c r="M24" s="35">
        <f>K24+L24</f>
        <v>-257391075</v>
      </c>
      <c r="N24" s="35">
        <f>+M24/+M$49*100</f>
        <v>-3709.2540739801357</v>
      </c>
    </row>
    <row r="25" spans="1:14" s="8" customFormat="1" ht="15.75">
      <c r="A25" s="18"/>
      <c r="B25" s="18"/>
      <c r="C25" s="17"/>
      <c r="D25" s="18"/>
      <c r="E25" s="18"/>
      <c r="F25" s="18">
        <f t="shared" si="3"/>
        <v>0</v>
      </c>
      <c r="G25" s="18"/>
      <c r="H25" s="17"/>
      <c r="I25" s="17"/>
      <c r="J25" s="17"/>
      <c r="K25" s="17"/>
      <c r="L25" s="17"/>
      <c r="M25" s="17"/>
      <c r="N25" s="17"/>
    </row>
    <row r="26" spans="1:14" s="16" customFormat="1" ht="15.75">
      <c r="A26" s="18"/>
      <c r="B26" s="18"/>
      <c r="C26" s="41"/>
      <c r="D26" s="18"/>
      <c r="E26" s="18"/>
      <c r="F26" s="18">
        <f t="shared" si="3"/>
        <v>0</v>
      </c>
      <c r="G26" s="18"/>
      <c r="H26" s="37">
        <f>SUM(H28:H29)</f>
        <v>625172964</v>
      </c>
      <c r="I26" s="35">
        <f>+H26/+H$49*100</f>
        <v>7856.612432081097</v>
      </c>
      <c r="J26" s="42" t="s">
        <v>32</v>
      </c>
      <c r="K26" s="37">
        <f>SUM(K28:K29)</f>
        <v>625172964</v>
      </c>
      <c r="L26" s="35"/>
      <c r="M26" s="35">
        <f>K26+L26</f>
        <v>625172964</v>
      </c>
      <c r="N26" s="35">
        <f>+M26/+M$49*100</f>
        <v>9009.346433862313</v>
      </c>
    </row>
    <row r="27" spans="1:14" s="8" customFormat="1" ht="15.75">
      <c r="A27" s="18"/>
      <c r="B27" s="18"/>
      <c r="C27" s="41"/>
      <c r="D27" s="18"/>
      <c r="E27" s="18"/>
      <c r="F27" s="18">
        <f t="shared" si="3"/>
        <v>0</v>
      </c>
      <c r="G27" s="18"/>
      <c r="H27" s="44"/>
      <c r="I27" s="18"/>
      <c r="J27" s="17"/>
      <c r="K27" s="44"/>
      <c r="L27" s="18"/>
      <c r="M27" s="44"/>
      <c r="N27" s="18"/>
    </row>
    <row r="28" spans="1:14" s="8" customFormat="1" ht="15.75">
      <c r="A28" s="18"/>
      <c r="B28" s="18"/>
      <c r="C28" s="41"/>
      <c r="D28" s="18"/>
      <c r="E28" s="18"/>
      <c r="F28" s="18">
        <f t="shared" si="3"/>
        <v>0</v>
      </c>
      <c r="G28" s="18"/>
      <c r="H28" s="18">
        <v>589914730</v>
      </c>
      <c r="I28" s="18">
        <f>+H28/+H$49*100</f>
        <v>7413.518607605309</v>
      </c>
      <c r="J28" s="17" t="s">
        <v>33</v>
      </c>
      <c r="K28" s="18">
        <v>589914730</v>
      </c>
      <c r="L28" s="18"/>
      <c r="M28" s="18">
        <f>K28+L28</f>
        <v>589914730</v>
      </c>
      <c r="N28" s="18">
        <f>+M28/+M$49*100</f>
        <v>8501.241216516119</v>
      </c>
    </row>
    <row r="29" spans="1:14" s="8" customFormat="1" ht="15.75">
      <c r="A29" s="18"/>
      <c r="B29" s="18"/>
      <c r="C29" s="17"/>
      <c r="D29" s="18">
        <v>0</v>
      </c>
      <c r="E29" s="18"/>
      <c r="F29" s="18">
        <f t="shared" si="3"/>
        <v>0</v>
      </c>
      <c r="G29" s="18"/>
      <c r="H29" s="18">
        <v>35258234</v>
      </c>
      <c r="I29" s="18">
        <f>+H29/+H$49*100</f>
        <v>443.09382447578844</v>
      </c>
      <c r="J29" s="17" t="s">
        <v>34</v>
      </c>
      <c r="K29" s="18">
        <v>35258234</v>
      </c>
      <c r="L29" s="18"/>
      <c r="M29" s="18">
        <f>K29+L29</f>
        <v>35258234</v>
      </c>
      <c r="N29" s="18">
        <f>+M29/+M$49*100</f>
        <v>508.10521734619175</v>
      </c>
    </row>
    <row r="30" spans="1:14" s="8" customFormat="1" ht="15.75">
      <c r="A30" s="18"/>
      <c r="B30" s="18"/>
      <c r="C30" s="45"/>
      <c r="D30" s="18"/>
      <c r="E30" s="18"/>
      <c r="F30" s="18">
        <f t="shared" si="3"/>
        <v>0</v>
      </c>
      <c r="G30" s="18"/>
      <c r="H30" s="17"/>
      <c r="I30" s="17"/>
      <c r="J30" s="17"/>
      <c r="K30" s="17"/>
      <c r="L30" s="17"/>
      <c r="M30" s="17"/>
      <c r="N30" s="17"/>
    </row>
    <row r="31" spans="1:14" s="8" customFormat="1" ht="15.75">
      <c r="A31" s="17"/>
      <c r="B31" s="17"/>
      <c r="C31" s="17"/>
      <c r="D31" s="37"/>
      <c r="E31" s="37"/>
      <c r="F31" s="35">
        <f>D31-E31</f>
        <v>0</v>
      </c>
      <c r="G31" s="35"/>
      <c r="H31" s="17"/>
      <c r="I31" s="17"/>
      <c r="J31" s="17"/>
      <c r="K31" s="17"/>
      <c r="L31" s="17"/>
      <c r="M31" s="17"/>
      <c r="N31" s="17"/>
    </row>
    <row r="32" spans="1:14" s="8" customFormat="1" ht="15.75">
      <c r="A32" s="17"/>
      <c r="B32" s="17"/>
      <c r="C32" s="17"/>
      <c r="D32" s="18" t="s">
        <v>7</v>
      </c>
      <c r="E32" s="18"/>
      <c r="F32" s="18"/>
      <c r="G32" s="18"/>
      <c r="H32" s="35">
        <f>H34</f>
        <v>-881994920</v>
      </c>
      <c r="I32" s="35">
        <f>+H32/+H$49*100</f>
        <v>-11084.120159592141</v>
      </c>
      <c r="J32" s="42" t="s">
        <v>50</v>
      </c>
      <c r="K32" s="35">
        <f>SUM(K34:K34)</f>
        <v>-882564039</v>
      </c>
      <c r="L32" s="35">
        <f>L34</f>
        <v>0</v>
      </c>
      <c r="M32" s="35">
        <f>K32+L32</f>
        <v>-882564039</v>
      </c>
      <c r="N32" s="35">
        <f>+M32/+M$49*100</f>
        <v>-12718.600507842448</v>
      </c>
    </row>
    <row r="33" spans="1:14" s="8" customFormat="1" ht="15.75">
      <c r="A33" s="17"/>
      <c r="B33" s="17"/>
      <c r="C33" s="17"/>
      <c r="D33" s="18"/>
      <c r="E33" s="18"/>
      <c r="F33" s="18">
        <f>D33-E33</f>
        <v>0</v>
      </c>
      <c r="G33" s="18"/>
      <c r="H33" s="18"/>
      <c r="I33" s="18"/>
      <c r="J33" s="41"/>
      <c r="K33" s="54"/>
      <c r="L33" s="54"/>
      <c r="M33" s="54"/>
      <c r="N33" s="18"/>
    </row>
    <row r="34" spans="1:14" s="8" customFormat="1" ht="15.75">
      <c r="A34" s="17"/>
      <c r="B34" s="17"/>
      <c r="C34" s="17"/>
      <c r="D34" s="18"/>
      <c r="E34" s="18"/>
      <c r="F34" s="18"/>
      <c r="G34" s="18"/>
      <c r="H34" s="18">
        <v>-881994920</v>
      </c>
      <c r="I34" s="18">
        <f>+H34/+H$49*100</f>
        <v>-11084.120159592141</v>
      </c>
      <c r="J34" s="41" t="s">
        <v>35</v>
      </c>
      <c r="K34" s="54">
        <v>-882564039</v>
      </c>
      <c r="L34" s="54"/>
      <c r="M34" s="54">
        <f>K34+L34</f>
        <v>-882564039</v>
      </c>
      <c r="N34" s="18">
        <f>+M34/+M$49*100</f>
        <v>-12718.600507842448</v>
      </c>
    </row>
    <row r="35" spans="1:7" s="8" customFormat="1" ht="15.75">
      <c r="A35" s="18">
        <v>0</v>
      </c>
      <c r="B35" s="18"/>
      <c r="C35" s="17"/>
      <c r="D35" s="18"/>
      <c r="E35" s="18"/>
      <c r="F35" s="18">
        <f>D35-E35</f>
        <v>0</v>
      </c>
      <c r="G35" s="18"/>
    </row>
    <row r="36" spans="1:13" s="8" customFormat="1" ht="15.75">
      <c r="A36" s="18"/>
      <c r="B36" s="18"/>
      <c r="C36" s="41"/>
      <c r="D36" s="18"/>
      <c r="E36" s="18"/>
      <c r="F36" s="18"/>
      <c r="G36" s="18"/>
      <c r="K36" s="55"/>
      <c r="L36" s="55"/>
      <c r="M36" s="55"/>
    </row>
    <row r="37" spans="1:14" s="8" customFormat="1" ht="15.75">
      <c r="A37" s="17"/>
      <c r="B37" s="17"/>
      <c r="C37" s="17"/>
      <c r="D37" s="17"/>
      <c r="E37" s="17"/>
      <c r="F37" s="17"/>
      <c r="G37" s="17"/>
      <c r="H37" s="18"/>
      <c r="I37" s="18"/>
      <c r="J37" s="41"/>
      <c r="K37" s="18"/>
      <c r="L37" s="18"/>
      <c r="M37" s="18"/>
      <c r="N37" s="18"/>
    </row>
    <row r="38" spans="1:14" s="8" customFormat="1" ht="15.75">
      <c r="A38" s="17"/>
      <c r="B38" s="17"/>
      <c r="C38" s="17"/>
      <c r="D38" s="17"/>
      <c r="E38" s="17"/>
      <c r="F38" s="17"/>
      <c r="G38" s="17"/>
      <c r="H38" s="44"/>
      <c r="I38" s="18"/>
      <c r="J38" s="39"/>
      <c r="K38" s="44"/>
      <c r="L38" s="44"/>
      <c r="M38" s="44"/>
      <c r="N38" s="18"/>
    </row>
    <row r="39" spans="1:14" s="8" customFormat="1" ht="15.75">
      <c r="A39" s="17"/>
      <c r="B39" s="17"/>
      <c r="C39" s="17"/>
      <c r="D39" s="17"/>
      <c r="E39" s="17"/>
      <c r="F39" s="17"/>
      <c r="G39" s="17"/>
      <c r="H39" s="18"/>
      <c r="I39" s="18"/>
      <c r="J39" s="17"/>
      <c r="K39" s="18"/>
      <c r="L39" s="18"/>
      <c r="M39" s="18"/>
      <c r="N39" s="18"/>
    </row>
    <row r="40" spans="1:14" s="8" customFormat="1" ht="15.75">
      <c r="A40" s="17"/>
      <c r="B40" s="17"/>
      <c r="C40" s="17"/>
      <c r="D40" s="17"/>
      <c r="E40" s="17"/>
      <c r="F40" s="17"/>
      <c r="G40" s="17"/>
      <c r="H40" s="18"/>
      <c r="I40" s="18"/>
      <c r="J40" s="17"/>
      <c r="K40" s="18"/>
      <c r="L40" s="18"/>
      <c r="M40" s="18"/>
      <c r="N40" s="18"/>
    </row>
    <row r="41" spans="1:14" s="8" customFormat="1" ht="15.75">
      <c r="A41" s="17"/>
      <c r="B41" s="17"/>
      <c r="C41" s="17"/>
      <c r="D41" s="17"/>
      <c r="E41" s="17"/>
      <c r="F41" s="17"/>
      <c r="G41" s="17"/>
      <c r="H41" s="18"/>
      <c r="I41" s="18"/>
      <c r="J41" s="17"/>
      <c r="K41" s="18"/>
      <c r="L41" s="18"/>
      <c r="M41" s="18"/>
      <c r="N41" s="18"/>
    </row>
    <row r="42" spans="1:14" s="8" customFormat="1" ht="15.75">
      <c r="A42" s="17"/>
      <c r="B42" s="17"/>
      <c r="C42" s="17"/>
      <c r="D42" s="17"/>
      <c r="E42" s="17"/>
      <c r="F42" s="17"/>
      <c r="G42" s="17"/>
      <c r="H42" s="18"/>
      <c r="I42" s="18"/>
      <c r="J42" s="17"/>
      <c r="K42" s="18"/>
      <c r="L42" s="18"/>
      <c r="M42" s="18"/>
      <c r="N42" s="18"/>
    </row>
    <row r="43" spans="1:14" s="8" customFormat="1" ht="15.75">
      <c r="A43" s="18"/>
      <c r="B43" s="18"/>
      <c r="C43" s="17"/>
      <c r="D43" s="18"/>
      <c r="E43" s="18"/>
      <c r="F43" s="18"/>
      <c r="G43" s="18"/>
      <c r="H43" s="18"/>
      <c r="I43" s="18"/>
      <c r="J43" s="17"/>
      <c r="K43" s="18"/>
      <c r="L43" s="18"/>
      <c r="M43" s="18"/>
      <c r="N43" s="18"/>
    </row>
    <row r="44" spans="1:14" s="8" customFormat="1" ht="15.75">
      <c r="A44" s="18"/>
      <c r="B44" s="18"/>
      <c r="C44" s="17"/>
      <c r="D44" s="18"/>
      <c r="E44" s="18"/>
      <c r="F44" s="18"/>
      <c r="G44" s="18"/>
      <c r="H44" s="18"/>
      <c r="I44" s="18"/>
      <c r="J44" s="17"/>
      <c r="K44" s="18"/>
      <c r="L44" s="18"/>
      <c r="M44" s="18"/>
      <c r="N44" s="18"/>
    </row>
    <row r="45" spans="1:14" s="8" customFormat="1" ht="15.75">
      <c r="A45" s="18"/>
      <c r="B45" s="18"/>
      <c r="C45" s="17"/>
      <c r="D45" s="18"/>
      <c r="E45" s="18"/>
      <c r="F45" s="18"/>
      <c r="G45" s="18"/>
      <c r="H45" s="18"/>
      <c r="I45" s="18"/>
      <c r="J45" s="17"/>
      <c r="K45" s="18"/>
      <c r="L45" s="18"/>
      <c r="M45" s="18"/>
      <c r="N45" s="18"/>
    </row>
    <row r="46" spans="1:14" s="8" customFormat="1" ht="15.75">
      <c r="A46" s="18"/>
      <c r="B46" s="18"/>
      <c r="C46" s="17"/>
      <c r="D46" s="18"/>
      <c r="E46" s="18"/>
      <c r="F46" s="18"/>
      <c r="G46" s="18"/>
      <c r="H46" s="18"/>
      <c r="I46" s="18"/>
      <c r="J46" s="17"/>
      <c r="K46" s="18"/>
      <c r="L46" s="18"/>
      <c r="M46" s="18"/>
      <c r="N46" s="18"/>
    </row>
    <row r="47" spans="1:14" s="8" customFormat="1" ht="15.75">
      <c r="A47" s="18"/>
      <c r="B47" s="18"/>
      <c r="C47" s="17"/>
      <c r="D47" s="18"/>
      <c r="E47" s="18"/>
      <c r="F47" s="18"/>
      <c r="G47" s="18"/>
      <c r="H47" s="46"/>
      <c r="I47" s="46"/>
      <c r="J47" s="47"/>
      <c r="K47" s="46"/>
      <c r="L47" s="46"/>
      <c r="M47" s="46"/>
      <c r="N47" s="46"/>
    </row>
    <row r="48" spans="1:14" s="8" customFormat="1" ht="15.75">
      <c r="A48" s="18"/>
      <c r="B48" s="18"/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s="8" customFormat="1" ht="15.75">
      <c r="A49" s="48">
        <f>A6</f>
        <v>7957284</v>
      </c>
      <c r="B49" s="49">
        <v>100</v>
      </c>
      <c r="C49" s="50" t="s">
        <v>3</v>
      </c>
      <c r="D49" s="48">
        <f>D6</f>
        <v>6939160</v>
      </c>
      <c r="E49" s="48"/>
      <c r="F49" s="48">
        <f>D49-E49</f>
        <v>6939160</v>
      </c>
      <c r="G49" s="49">
        <v>100</v>
      </c>
      <c r="H49" s="48">
        <f>H6+H24</f>
        <v>7957284</v>
      </c>
      <c r="I49" s="49">
        <v>100</v>
      </c>
      <c r="J49" s="51" t="s">
        <v>36</v>
      </c>
      <c r="K49" s="48">
        <f>K6+K24</f>
        <v>6939160</v>
      </c>
      <c r="L49" s="48">
        <f>L6+L24</f>
        <v>0</v>
      </c>
      <c r="M49" s="48">
        <f>M6+M24</f>
        <v>6939160</v>
      </c>
      <c r="N49" s="49">
        <v>100</v>
      </c>
    </row>
    <row r="50" s="18" customFormat="1" ht="14.25">
      <c r="A50" s="17"/>
    </row>
    <row r="51" s="18" customFormat="1" ht="14.25">
      <c r="A51" s="17"/>
    </row>
    <row r="52" spans="1:7" s="19" customFormat="1" ht="15.75">
      <c r="A52" s="15"/>
      <c r="B52" s="15"/>
      <c r="C52" s="15"/>
      <c r="D52" s="15"/>
      <c r="E52" s="15"/>
      <c r="F52" s="15"/>
      <c r="G52" s="15"/>
    </row>
  </sheetData>
  <sheetProtection/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z00sp</cp:lastModifiedBy>
  <cp:lastPrinted>2015-04-23T05:43:17Z</cp:lastPrinted>
  <dcterms:created xsi:type="dcterms:W3CDTF">1997-10-15T09:26:55Z</dcterms:created>
  <dcterms:modified xsi:type="dcterms:W3CDTF">2015-04-23T05:43:19Z</dcterms:modified>
  <cp:category/>
  <cp:version/>
  <cp:contentType/>
  <cp:contentStatus/>
</cp:coreProperties>
</file>