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90" windowWidth="8505" windowHeight="4530" activeTab="0"/>
  </bookViews>
  <sheets>
    <sheet name="TOTAL(科目別)" sheetId="1" r:id="rId1"/>
    <sheet name="債務" sheetId="2" r:id="rId2"/>
    <sheet name="科發" sheetId="3" r:id="rId3"/>
    <sheet name="九二一" sheetId="4" r:id="rId4"/>
    <sheet name="離島" sheetId="5" r:id="rId5"/>
    <sheet name="醫療服務" sheetId="6" r:id="rId6"/>
    <sheet name="民營化" sheetId="7" r:id="rId7"/>
    <sheet name="社福" sheetId="8" r:id="rId8"/>
    <sheet name="外籍配偶" sheetId="9" r:id="rId9"/>
    <sheet name="學產" sheetId="10" r:id="rId10"/>
    <sheet name="經濟特收" sheetId="11" r:id="rId11"/>
    <sheet name="核後端" sheetId="12" r:id="rId12"/>
    <sheet name="航港" sheetId="13" r:id="rId13"/>
    <sheet name="農業特收" sheetId="14" r:id="rId14"/>
    <sheet name="就業安定" sheetId="15" r:id="rId15"/>
    <sheet name="健康照護" sheetId="16" r:id="rId16"/>
    <sheet name="環境保護" sheetId="17" r:id="rId17"/>
    <sheet name="文化" sheetId="18" r:id="rId18"/>
    <sheet name="中華" sheetId="19" r:id="rId19"/>
    <sheet name="有線電視" sheetId="20" r:id="rId20"/>
    <sheet name="金融監督" sheetId="21" r:id="rId21"/>
    <sheet name="金融重建" sheetId="22" r:id="rId22"/>
    <sheet name="老舊營舍" sheetId="23" r:id="rId23"/>
  </sheets>
  <externalReferences>
    <externalReference r:id="rId26"/>
    <externalReference r:id="rId27"/>
    <externalReference r:id="rId2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<sst xmlns="http://schemas.openxmlformats.org/spreadsheetml/2006/main" count="907" uniqueCount="333">
  <si>
    <t>單位：新臺幣元</t>
  </si>
  <si>
    <t>科　　　　目</t>
  </si>
  <si>
    <t>金　　　　額</t>
  </si>
  <si>
    <t>資產</t>
  </si>
  <si>
    <t>負債</t>
  </si>
  <si>
    <t>流動資產</t>
  </si>
  <si>
    <t>現金</t>
  </si>
  <si>
    <t>短期投資</t>
  </si>
  <si>
    <t>應收款項</t>
  </si>
  <si>
    <t>存貨</t>
  </si>
  <si>
    <t>預付款項</t>
  </si>
  <si>
    <t>短期貸墊款</t>
  </si>
  <si>
    <t>長期應收款</t>
  </si>
  <si>
    <t>長期貸款</t>
  </si>
  <si>
    <t>長期墊款</t>
  </si>
  <si>
    <t>準備金</t>
  </si>
  <si>
    <t>其他資產</t>
  </si>
  <si>
    <t>什項資產</t>
  </si>
  <si>
    <t>待整理資產</t>
  </si>
  <si>
    <t>合　　　　計</t>
  </si>
  <si>
    <t>流動負債</t>
  </si>
  <si>
    <t>長期應收款項、貸墊款及準備金</t>
  </si>
  <si>
    <t>累積賸餘</t>
  </si>
  <si>
    <t>短期債務</t>
  </si>
  <si>
    <t>應付款項</t>
  </si>
  <si>
    <t>預收款項</t>
  </si>
  <si>
    <t>其他負債</t>
  </si>
  <si>
    <t>什項負債</t>
  </si>
  <si>
    <t>基金餘額</t>
  </si>
  <si>
    <t>％</t>
  </si>
  <si>
    <t>單位：新臺幣元</t>
  </si>
  <si>
    <t>科　　　　目</t>
  </si>
  <si>
    <t>金　　　　額</t>
  </si>
  <si>
    <t>資產</t>
  </si>
  <si>
    <t>負債</t>
  </si>
  <si>
    <t>流動資產</t>
  </si>
  <si>
    <t>流動負債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</si>
  <si>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</si>
  <si>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</si>
  <si>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</si>
  <si>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</si>
  <si>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</si>
  <si>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</si>
  <si>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</si>
  <si>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其他負債</t>
  </si>
  <si>
    <t>預付款項</t>
  </si>
  <si>
    <t>什項負債</t>
  </si>
  <si>
    <t>短期貸墊款</t>
  </si>
  <si>
    <t>基金餘額</t>
  </si>
  <si>
    <t>長期應收款項、貸墊款及準備金</t>
  </si>
  <si>
    <t>累積餘絀（─）</t>
  </si>
  <si>
    <t>長期應收款</t>
  </si>
  <si>
    <t>累積賸餘</t>
  </si>
  <si>
    <t>長期貸款</t>
  </si>
  <si>
    <t>累積短絀（─）</t>
  </si>
  <si>
    <t>長期墊款</t>
  </si>
  <si>
    <t>準備金</t>
  </si>
  <si>
    <t>其他資產</t>
  </si>
  <si>
    <t>什項資產</t>
  </si>
  <si>
    <t>待整理資產</t>
  </si>
  <si>
    <t>合　　　　計</t>
  </si>
  <si>
    <t>特別收入基金平衡綜計表</t>
  </si>
  <si>
    <r>
      <t>　　　　　　　　　　　　　　　　　　中華民國</t>
    </r>
    <r>
      <rPr>
        <b/>
        <sz val="12"/>
        <rFont val="Times New Roman"/>
        <family val="1"/>
      </rPr>
      <t>94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</si>
  <si>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　　　　　　　　　　　　　　　　　　中華民國</t>
    </r>
    <r>
      <rPr>
        <b/>
        <sz val="12"/>
        <rFont val="Times New Roman"/>
        <family val="1"/>
      </rPr>
      <t>94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</si>
  <si>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</si>
  <si>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</si>
  <si>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　　中華民國</t>
    </r>
    <r>
      <rPr>
        <b/>
        <sz val="12"/>
        <rFont val="Times New Roman"/>
        <family val="1"/>
      </rPr>
      <t>94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</si>
  <si>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累積餘絀（—）</t>
  </si>
  <si>
    <t>累積短絀（—）</t>
  </si>
  <si>
    <t>流動資產</t>
  </si>
  <si>
    <t>流動負債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</si>
  <si>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</si>
  <si>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</si>
  <si>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</si>
  <si>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</si>
  <si>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</si>
  <si>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</si>
  <si>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</si>
  <si>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其他負債</t>
  </si>
  <si>
    <t>預付款項</t>
  </si>
  <si>
    <t>什項負債</t>
  </si>
  <si>
    <t>短期貸墊款</t>
  </si>
  <si>
    <t>基金餘額</t>
  </si>
  <si>
    <t>長期應收款項、貸墊款及準備金</t>
  </si>
  <si>
    <t>累積餘絀（—）</t>
  </si>
  <si>
    <t>長期應收款</t>
  </si>
  <si>
    <t>累積賸餘</t>
  </si>
  <si>
    <t>長期貸款</t>
  </si>
  <si>
    <t>累積短絀（—）</t>
  </si>
  <si>
    <t>長期墊款</t>
  </si>
  <si>
    <t>準備金</t>
  </si>
  <si>
    <t>其他資產</t>
  </si>
  <si>
    <t>什項資產</t>
  </si>
  <si>
    <t>待整理資產</t>
  </si>
  <si>
    <t>合　　　　計</t>
  </si>
  <si>
    <t>單位：新臺幣元</t>
  </si>
  <si>
    <t>科　　　　目</t>
  </si>
  <si>
    <t>金　　　　額</t>
  </si>
  <si>
    <t>資產</t>
  </si>
  <si>
    <t>負債</t>
  </si>
  <si>
    <t>長期應收款</t>
  </si>
  <si>
    <t>累積賸餘</t>
  </si>
  <si>
    <t>長期貸款</t>
  </si>
  <si>
    <t>累積短絀（—）</t>
  </si>
  <si>
    <t>長期墊款</t>
  </si>
  <si>
    <t>準備金</t>
  </si>
  <si>
    <t>其他資產</t>
  </si>
  <si>
    <t>什項資產</t>
  </si>
  <si>
    <t>待整理資產</t>
  </si>
  <si>
    <t>流動負債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</si>
  <si>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</si>
  <si>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　　中華民國</t>
    </r>
    <r>
      <rPr>
        <b/>
        <sz val="12"/>
        <rFont val="Times New Roman"/>
        <family val="1"/>
      </rPr>
      <t>94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</si>
  <si>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</si>
  <si>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</si>
  <si>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</si>
  <si>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資產</t>
  </si>
  <si>
    <t>負債</t>
  </si>
  <si>
    <t>流動資產</t>
  </si>
  <si>
    <t>流動負債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</si>
  <si>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</si>
  <si>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</si>
  <si>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</si>
  <si>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</si>
  <si>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</si>
  <si>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</si>
  <si>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</si>
  <si>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其他負債</t>
  </si>
  <si>
    <t>預付款項</t>
  </si>
  <si>
    <t>什項負債</t>
  </si>
  <si>
    <t>短期貸墊款</t>
  </si>
  <si>
    <t>基金餘額</t>
  </si>
  <si>
    <t>長期應收款項、貸墊款及準備金</t>
  </si>
  <si>
    <t>累積餘絀（—）</t>
  </si>
  <si>
    <t>長期應收款</t>
  </si>
  <si>
    <t>累積賸餘</t>
  </si>
  <si>
    <t>長期貸款</t>
  </si>
  <si>
    <t>累積短絀（—）</t>
  </si>
  <si>
    <t>長期墊款</t>
  </si>
  <si>
    <t>準備金</t>
  </si>
  <si>
    <t>其他資產</t>
  </si>
  <si>
    <t>什項資產</t>
  </si>
  <si>
    <t>待整理資產</t>
  </si>
  <si>
    <t>流動負債</t>
  </si>
  <si>
    <t>累積餘絀（—）</t>
  </si>
  <si>
    <t>流動負債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</si>
  <si>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</si>
  <si>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</si>
  <si>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</si>
  <si>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</si>
  <si>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</si>
  <si>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</si>
  <si>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</si>
  <si>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其他負債</t>
  </si>
  <si>
    <t>預付款項</t>
  </si>
  <si>
    <t>什項負債</t>
  </si>
  <si>
    <t>短期貸墊款</t>
  </si>
  <si>
    <t>基金餘額</t>
  </si>
  <si>
    <t>長期應收款項、貸墊款及準備金</t>
  </si>
  <si>
    <t>累積餘絀（—）</t>
  </si>
  <si>
    <t>長期應收款</t>
  </si>
  <si>
    <t>累積賸餘</t>
  </si>
  <si>
    <t>長期貸款</t>
  </si>
  <si>
    <t>累積短絀（—）</t>
  </si>
  <si>
    <t>長期墊款</t>
  </si>
  <si>
    <t>準備金</t>
  </si>
  <si>
    <t>其他資產</t>
  </si>
  <si>
    <t>什項資產</t>
  </si>
  <si>
    <t>待整理資產</t>
  </si>
  <si>
    <t>合　　　　計</t>
  </si>
  <si>
    <t>流動資產</t>
  </si>
  <si>
    <t>流動負債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</si>
  <si>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</si>
  <si>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</si>
  <si>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</si>
  <si>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</si>
  <si>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</si>
  <si>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</si>
  <si>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</si>
  <si>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其他負債</t>
  </si>
  <si>
    <t>預付款項</t>
  </si>
  <si>
    <t>什項負債</t>
  </si>
  <si>
    <t>短期貸墊款</t>
  </si>
  <si>
    <t>基金餘額</t>
  </si>
  <si>
    <t>長期應收款項、貸墊款及準備金</t>
  </si>
  <si>
    <t>累積餘絀（—）</t>
  </si>
  <si>
    <t>長期應收款</t>
  </si>
  <si>
    <t>累積賸餘</t>
  </si>
  <si>
    <t>長期貸款</t>
  </si>
  <si>
    <t>累積短絀（—）</t>
  </si>
  <si>
    <t>長期墊款</t>
  </si>
  <si>
    <t>準備金</t>
  </si>
  <si>
    <t>其他資產</t>
  </si>
  <si>
    <t>什項資產</t>
  </si>
  <si>
    <t>待整理資產</t>
  </si>
  <si>
    <t>合　　　　計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</si>
  <si>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</si>
  <si>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　　中華民國</t>
    </r>
    <r>
      <rPr>
        <b/>
        <sz val="12"/>
        <rFont val="Times New Roman"/>
        <family val="1"/>
      </rPr>
      <t>94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</si>
  <si>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</si>
  <si>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</si>
  <si>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</si>
  <si>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資產</t>
  </si>
  <si>
    <t>負債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</si>
  <si>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</si>
  <si>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　　中華民國</t>
    </r>
    <r>
      <rPr>
        <b/>
        <sz val="12"/>
        <rFont val="Times New Roman"/>
        <family val="1"/>
      </rPr>
      <t>94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</si>
  <si>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</si>
  <si>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</si>
  <si>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</si>
  <si>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資產</t>
  </si>
  <si>
    <t>負債</t>
  </si>
  <si>
    <t>流動資產</t>
  </si>
  <si>
    <t>流動負債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</si>
  <si>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</si>
  <si>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</si>
  <si>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</si>
  <si>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</si>
  <si>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</si>
  <si>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</si>
  <si>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</si>
  <si>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其他負債</t>
  </si>
  <si>
    <t>預付款項</t>
  </si>
  <si>
    <t>什項負債</t>
  </si>
  <si>
    <t>短期貸墊款</t>
  </si>
  <si>
    <t>基金餘額</t>
  </si>
  <si>
    <t>長期應收款項、貸墊款及準備金</t>
  </si>
  <si>
    <t>累積餘絀（—）</t>
  </si>
  <si>
    <t>長期應收款</t>
  </si>
  <si>
    <t>累積賸餘</t>
  </si>
  <si>
    <t>長期貸款</t>
  </si>
  <si>
    <t>累積短絀（—）</t>
  </si>
  <si>
    <t>長期墊款</t>
  </si>
  <si>
    <t>準備金</t>
  </si>
  <si>
    <t>其他資產</t>
  </si>
  <si>
    <t>什項資產</t>
  </si>
  <si>
    <t>待整理資產</t>
  </si>
  <si>
    <t>合　　　　計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</si>
  <si>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</si>
  <si>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　　中華民國</t>
    </r>
    <r>
      <rPr>
        <b/>
        <sz val="12"/>
        <rFont val="Times New Roman"/>
        <family val="1"/>
      </rPr>
      <t>94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</si>
  <si>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</si>
  <si>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</si>
  <si>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</si>
  <si>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資產</t>
  </si>
  <si>
    <t>負債</t>
  </si>
  <si>
    <t>流動資產</t>
  </si>
  <si>
    <t>流動負債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</si>
  <si>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</si>
  <si>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</si>
  <si>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</si>
  <si>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</si>
  <si>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</si>
  <si>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</si>
  <si>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</si>
  <si>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其他負債</t>
  </si>
  <si>
    <t>預付款項</t>
  </si>
  <si>
    <t>什項負債</t>
  </si>
  <si>
    <t>短期貸墊款</t>
  </si>
  <si>
    <t>基金餘額</t>
  </si>
  <si>
    <t>長期應收款項、貸墊款及準備金</t>
  </si>
  <si>
    <t>累積餘絀（—）</t>
  </si>
  <si>
    <t>長期應收款</t>
  </si>
  <si>
    <t>累積賸餘</t>
  </si>
  <si>
    <t>長期貸款</t>
  </si>
  <si>
    <t>累積短絀（—）</t>
  </si>
  <si>
    <t>長期墊款</t>
  </si>
  <si>
    <t>準備金</t>
  </si>
  <si>
    <t>其他資產</t>
  </si>
  <si>
    <t>什項資產</t>
  </si>
  <si>
    <t>待整理資產</t>
  </si>
  <si>
    <t>合　　　　計</t>
  </si>
  <si>
    <t>行政院國家科學技術發展基金</t>
  </si>
  <si>
    <t>行政院金融重建基金</t>
  </si>
  <si>
    <t>金融監督管理基金</t>
  </si>
  <si>
    <r>
      <t xml:space="preserve"> </t>
    </r>
    <r>
      <rPr>
        <b/>
        <sz val="20"/>
        <color indexed="8"/>
        <rFont val="細明體"/>
        <family val="3"/>
      </rPr>
      <t>有線廣播電視事業發展基金</t>
    </r>
    <r>
      <rPr>
        <b/>
        <sz val="20"/>
        <color indexed="8"/>
        <rFont val="Times New Roman"/>
        <family val="1"/>
      </rPr>
      <t xml:space="preserve">    
</t>
    </r>
  </si>
  <si>
    <t>中華發展基金</t>
  </si>
  <si>
    <t>文化建設基金</t>
  </si>
  <si>
    <t>環境保護基金</t>
  </si>
  <si>
    <t>健康照護基金</t>
  </si>
  <si>
    <r>
      <t xml:space="preserve"> </t>
    </r>
    <r>
      <rPr>
        <b/>
        <sz val="20"/>
        <color indexed="8"/>
        <rFont val="新細明體"/>
        <family val="1"/>
      </rPr>
      <t>就業安定基金</t>
    </r>
  </si>
  <si>
    <t>農業特別收入基金</t>
  </si>
  <si>
    <t>航港建設基金</t>
  </si>
  <si>
    <t>核能發電後端營運基金</t>
  </si>
  <si>
    <t>經濟特別收入基金</t>
  </si>
  <si>
    <t>學產基金</t>
  </si>
  <si>
    <t>外籍配偶照顧輔導基金</t>
  </si>
  <si>
    <t>社會福利基金</t>
  </si>
  <si>
    <t>行政院公營事業民營化基金</t>
  </si>
  <si>
    <t>醫療服務業開發基金</t>
  </si>
  <si>
    <t>離島建設基金</t>
  </si>
  <si>
    <t>九二一震災社區重建更新基金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</si>
  <si>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</si>
  <si>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　　　　中華民國</t>
    </r>
    <r>
      <rPr>
        <b/>
        <sz val="12"/>
        <rFont val="Times New Roman"/>
        <family val="1"/>
      </rPr>
      <t>94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</si>
  <si>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</si>
  <si>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</si>
  <si>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</si>
  <si>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資產</t>
  </si>
  <si>
    <t>負債</t>
  </si>
  <si>
    <t>流動資產</t>
  </si>
  <si>
    <t>流動負債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</si>
  <si>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</si>
  <si>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</si>
  <si>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</si>
  <si>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</si>
  <si>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</si>
  <si>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</si>
  <si>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</si>
  <si>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其他負債</t>
  </si>
  <si>
    <t>預付款項</t>
  </si>
  <si>
    <t>什項負債</t>
  </si>
  <si>
    <t>短期貸墊款</t>
  </si>
  <si>
    <t>基金餘額</t>
  </si>
  <si>
    <t>長期應收款項、貸墊款及準備金</t>
  </si>
  <si>
    <t>累積餘絀（—）</t>
  </si>
  <si>
    <t>長期應收款</t>
  </si>
  <si>
    <t>累積賸餘</t>
  </si>
  <si>
    <t>長期貸款</t>
  </si>
  <si>
    <t>累積短絀（—）</t>
  </si>
  <si>
    <t>長期墊款</t>
  </si>
  <si>
    <t>準備金</t>
  </si>
  <si>
    <t>其他資產</t>
  </si>
  <si>
    <t>什項資產</t>
  </si>
  <si>
    <t>待整理資產</t>
  </si>
  <si>
    <t>國軍老舊營舍改建基金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</si>
  <si>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6,278,178,520</t>
    </r>
    <r>
      <rPr>
        <sz val="10"/>
        <rFont val="新細明體"/>
        <family val="1"/>
      </rPr>
      <t>元。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</si>
  <si>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2,317,000</t>
    </r>
    <r>
      <rPr>
        <sz val="10"/>
        <rFont val="新細明體"/>
        <family val="1"/>
      </rPr>
      <t>元。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</si>
  <si>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10,000,000</t>
    </r>
    <r>
      <rPr>
        <sz val="10"/>
        <rFont val="新細明體"/>
        <family val="1"/>
      </rPr>
      <t>元。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</si>
  <si>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49,958,530</t>
    </r>
    <r>
      <rPr>
        <sz val="10"/>
        <rFont val="新細明體"/>
        <family val="1"/>
      </rPr>
      <t>元。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</si>
  <si>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26,512,390</t>
    </r>
    <r>
      <rPr>
        <sz val="10"/>
        <rFont val="新細明體"/>
        <family val="1"/>
      </rPr>
      <t>元。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</si>
  <si>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5,441,579,201</t>
    </r>
    <r>
      <rPr>
        <sz val="10"/>
        <rFont val="新細明體"/>
        <family val="1"/>
      </rPr>
      <t>元。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</si>
  <si>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11,156,685</t>
    </r>
    <r>
      <rPr>
        <sz val="10"/>
        <rFont val="新細明體"/>
        <family val="1"/>
      </rPr>
      <t>元。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</si>
  <si>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2,051,750</t>
    </r>
    <r>
      <rPr>
        <sz val="10"/>
        <rFont val="新細明體"/>
        <family val="1"/>
      </rPr>
      <t>元。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</si>
  <si>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94,602,964</t>
    </r>
    <r>
      <rPr>
        <sz val="10"/>
        <rFont val="新細明體"/>
        <family val="1"/>
      </rPr>
      <t>元。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</si>
  <si>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640,000,000</t>
    </r>
    <r>
      <rPr>
        <sz val="10"/>
        <rFont val="新細明體"/>
        <family val="1"/>
      </rPr>
      <t>元。</t>
    </r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</si>
  <si>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676,438,925</t>
    </r>
    <r>
      <rPr>
        <sz val="10"/>
        <rFont val="新細明體"/>
        <family val="1"/>
      </rPr>
      <t>元。</t>
    </r>
  </si>
  <si>
    <t>中央政府債務基金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</si>
</sst>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#,##0.00_);[Red]\(#,##0.00\)"/>
    <numFmt numFmtId="179" formatCode="_(&quot; +&quot;* #,##0.00_);_(&quot;－&quot;* #,##0.00_);_(* &quot; &quot;_);_(@_)"/>
    <numFmt numFmtId="180" formatCode="_(* #,##0.00_);_(&quot;  &quot;* #,##0.00_);_(* &quot;&quot;_);_(@_)"/>
    <numFmt numFmtId="181" formatCode="_(\+* #,##0.00_);_(\-* #,##0.00_);_(* &quot;…&quot;_);_(@_)"/>
    <numFmt numFmtId="182" formatCode="General_)"/>
    <numFmt numFmtId="183" formatCode="_(* #,##0.00_);_(* #,##0.00_);_(* &quot;…&quot;_);_(@_)"/>
    <numFmt numFmtId="184" formatCode="_(* #,##0.00_);_(&quot;–&quot;* #,##0.00_);_(* &quot;…&quot;_);_(@_)"/>
    <numFmt numFmtId="185" formatCode="_(&quot; +&quot;* #,##0.00_);_(&quot;－&quot;* #,##0.00_);_(* &quot;…&quot;_);_(@_)"/>
    <numFmt numFmtId="186" formatCode="0.00_)"/>
    <numFmt numFmtId="187" formatCode="0;[Red]0"/>
    <numFmt numFmtId="188" formatCode="_(* #,##0.00_);_(&quot;–&quot;* #,##0.00_);_(* &quot;&quot;_);_(@_)"/>
    <numFmt numFmtId="189" formatCode="_(&quot; +&quot;* #,##0.00_);_(&quot; –&quot;* #,##0.00_);_(* &quot;&quot;_);_(@_)"/>
    <numFmt numFmtId="190" formatCode="_(* #,##0.00_);_(* #,##0.00_);_(* &quot;&quot;_);_(@_)"/>
    <numFmt numFmtId="191" formatCode="#,##0_ "/>
  </numFmts>
  <fonts count="23">
    <font>
      <sz val="12"/>
      <name val="新細明體"/>
      <family val="1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b/>
      <sz val="12"/>
      <name val="細明體"/>
      <family val="3"/>
    </font>
    <font>
      <b/>
      <sz val="12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0"/>
      <color indexed="8"/>
      <name val="新細明體"/>
      <family val="1"/>
    </font>
    <font>
      <b/>
      <sz val="20"/>
      <color indexed="8"/>
      <name val="細明體"/>
      <family val="3"/>
    </font>
    <font>
      <b/>
      <sz val="20"/>
      <color indexed="8"/>
      <name val="Times New Roman"/>
      <family val="1"/>
    </font>
    <font>
      <b/>
      <sz val="20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1" fillId="0" borderId="0" applyBorder="0" applyAlignment="0">
      <protection/>
    </xf>
    <xf numFmtId="182" fontId="12" fillId="2" borderId="1" applyNumberFormat="0" applyFont="0" applyFill="0" applyBorder="0">
      <alignment horizontal="center" vertical="center"/>
      <protection/>
    </xf>
    <xf numFmtId="186" fontId="13" fillId="0" borderId="0">
      <alignment/>
      <protection/>
    </xf>
    <xf numFmtId="0" fontId="1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3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4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6" xfId="0" applyFont="1" applyBorder="1" applyAlignment="1" applyProtection="1">
      <alignment horizontal="left" vertical="center" indent="1"/>
      <protection/>
    </xf>
    <xf numFmtId="0" fontId="6" fillId="0" borderId="7" xfId="0" applyFont="1" applyBorder="1" applyAlignment="1" applyProtection="1">
      <alignment horizontal="left" vertical="center" indent="1"/>
      <protection/>
    </xf>
    <xf numFmtId="0" fontId="7" fillId="0" borderId="6" xfId="0" applyFont="1" applyBorder="1" applyAlignment="1" applyProtection="1">
      <alignment horizontal="left" vertical="center" indent="2"/>
      <protection/>
    </xf>
    <xf numFmtId="0" fontId="7" fillId="0" borderId="7" xfId="0" applyFont="1" applyBorder="1" applyAlignment="1" applyProtection="1">
      <alignment horizontal="left" vertical="center" indent="2"/>
      <protection/>
    </xf>
    <xf numFmtId="0" fontId="7" fillId="0" borderId="0" xfId="0" applyFont="1" applyAlignment="1" applyProtection="1">
      <alignment vertical="center"/>
      <protection/>
    </xf>
    <xf numFmtId="0" fontId="6" fillId="0" borderId="7" xfId="0" applyFont="1" applyBorder="1" applyAlignment="1" applyProtection="1">
      <alignment horizontal="left" vertical="center"/>
      <protection/>
    </xf>
    <xf numFmtId="0" fontId="6" fillId="0" borderId="6" xfId="0" applyFont="1" applyBorder="1" applyAlignment="1" applyProtection="1">
      <alignment horizontal="left" vertical="center" wrapText="1" indent="1"/>
      <protection/>
    </xf>
    <xf numFmtId="0" fontId="7" fillId="0" borderId="7" xfId="0" applyFont="1" applyBorder="1" applyAlignment="1" applyProtection="1">
      <alignment vertical="center"/>
      <protection/>
    </xf>
    <xf numFmtId="0" fontId="6" fillId="0" borderId="7" xfId="0" applyFont="1" applyBorder="1" applyAlignment="1" applyProtection="1">
      <alignment vertical="center"/>
      <protection/>
    </xf>
    <xf numFmtId="0" fontId="7" fillId="0" borderId="6" xfId="0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vertical="center"/>
      <protection/>
    </xf>
    <xf numFmtId="0" fontId="6" fillId="0" borderId="8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 locked="0"/>
    </xf>
    <xf numFmtId="176" fontId="4" fillId="0" borderId="6" xfId="0" applyNumberFormat="1" applyFont="1" applyBorder="1" applyAlignment="1" applyProtection="1">
      <alignment vertical="center"/>
      <protection/>
    </xf>
    <xf numFmtId="176" fontId="4" fillId="0" borderId="5" xfId="0" applyNumberFormat="1" applyFont="1" applyBorder="1" applyAlignment="1" applyProtection="1">
      <alignment vertical="center"/>
      <protection/>
    </xf>
    <xf numFmtId="176" fontId="4" fillId="0" borderId="10" xfId="0" applyNumberFormat="1" applyFont="1" applyBorder="1" applyAlignment="1" applyProtection="1">
      <alignment vertical="center"/>
      <protection/>
    </xf>
    <xf numFmtId="176" fontId="4" fillId="0" borderId="7" xfId="0" applyNumberFormat="1" applyFont="1" applyBorder="1" applyAlignment="1" applyProtection="1">
      <alignment vertical="center"/>
      <protection/>
    </xf>
    <xf numFmtId="176" fontId="4" fillId="0" borderId="11" xfId="0" applyNumberFormat="1" applyFont="1" applyBorder="1" applyAlignment="1" applyProtection="1">
      <alignment vertical="center"/>
      <protection/>
    </xf>
    <xf numFmtId="176" fontId="5" fillId="0" borderId="6" xfId="0" applyNumberFormat="1" applyFont="1" applyBorder="1" applyAlignment="1" applyProtection="1">
      <alignment vertical="center"/>
      <protection locked="0"/>
    </xf>
    <xf numFmtId="176" fontId="4" fillId="0" borderId="6" xfId="0" applyNumberFormat="1" applyFont="1" applyBorder="1" applyAlignment="1" applyProtection="1">
      <alignment vertical="center"/>
      <protection locked="0"/>
    </xf>
    <xf numFmtId="176" fontId="4" fillId="0" borderId="9" xfId="0" applyNumberFormat="1" applyFont="1" applyBorder="1" applyAlignment="1" applyProtection="1">
      <alignment vertical="center"/>
      <protection/>
    </xf>
    <xf numFmtId="176" fontId="4" fillId="0" borderId="8" xfId="0" applyNumberFormat="1" applyFont="1" applyBorder="1" applyAlignment="1" applyProtection="1">
      <alignment vertical="center"/>
      <protection/>
    </xf>
    <xf numFmtId="176" fontId="4" fillId="0" borderId="12" xfId="0" applyNumberFormat="1" applyFont="1" applyBorder="1" applyAlignment="1" applyProtection="1">
      <alignment vertical="center"/>
      <protection/>
    </xf>
    <xf numFmtId="176" fontId="5" fillId="0" borderId="6" xfId="0" applyNumberFormat="1" applyFont="1" applyBorder="1" applyAlignment="1" applyProtection="1">
      <alignment vertical="center"/>
      <protection/>
    </xf>
    <xf numFmtId="176" fontId="5" fillId="0" borderId="7" xfId="0" applyNumberFormat="1" applyFont="1" applyBorder="1" applyAlignment="1" applyProtection="1">
      <alignment vertical="center"/>
      <protection/>
    </xf>
    <xf numFmtId="176" fontId="5" fillId="0" borderId="11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49" fontId="5" fillId="0" borderId="14" xfId="0" applyNumberFormat="1" applyFont="1" applyBorder="1" applyAlignment="1" applyProtection="1">
      <alignment vertical="center"/>
      <protection/>
    </xf>
    <xf numFmtId="49" fontId="7" fillId="0" borderId="14" xfId="0" applyNumberFormat="1" applyFont="1" applyBorder="1" applyAlignment="1" applyProtection="1">
      <alignment vertical="center"/>
      <protection/>
    </xf>
    <xf numFmtId="49" fontId="0" fillId="0" borderId="14" xfId="0" applyNumberFormat="1" applyBorder="1" applyAlignment="1">
      <alignment vertical="center"/>
    </xf>
    <xf numFmtId="0" fontId="19" fillId="0" borderId="0" xfId="0" applyFont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191" fontId="5" fillId="0" borderId="14" xfId="0" applyNumberFormat="1" applyFont="1" applyBorder="1" applyAlignment="1" applyProtection="1">
      <alignment vertical="center"/>
      <protection locked="0"/>
    </xf>
    <xf numFmtId="191" fontId="0" fillId="0" borderId="14" xfId="0" applyNumberFormat="1" applyBorder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7" fontId="5" fillId="0" borderId="14" xfId="0" applyNumberFormat="1" applyFont="1" applyBorder="1" applyAlignment="1" applyProtection="1">
      <alignment vertical="center"/>
      <protection locked="0"/>
    </xf>
    <xf numFmtId="177" fontId="0" fillId="0" borderId="14" xfId="0" applyNumberFormat="1" applyBorder="1" applyAlignment="1" applyProtection="1">
      <alignment vertical="center"/>
      <protection locked="0"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externalLink" Target="externalLinks/externalLink3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6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1" sqref="B11"/>
    </sheetView>
  </sheetViews>
  <sheetFormatPr defaultColWidth="9.00390625" defaultRowHeight="16.5"/>
  <cols>
    <col min="1" max="1" width="17.25390625" style="3" customWidth="1"/>
    <col min="2" max="2" width="16.125" style="3" customWidth="1"/>
    <col min="3" max="3" width="14.75390625" style="3" customWidth="1"/>
    <col min="4" max="4" width="15.75390625" style="3" customWidth="1"/>
    <col min="5" max="5" width="17.00390625" style="3" customWidth="1"/>
    <col min="6" max="6" width="7.875" style="3" customWidth="1"/>
    <col min="7" max="16384" width="9.00390625" style="3" customWidth="1"/>
  </cols>
  <sheetData>
    <row r="1" spans="1:6" s="4" customFormat="1" ht="27.75" customHeight="1">
      <c r="A1" s="41" t="s">
        <v>61</v>
      </c>
      <c r="B1" s="41"/>
      <c r="C1" s="41"/>
      <c r="D1" s="41"/>
      <c r="E1" s="41"/>
      <c r="F1" s="41"/>
    </row>
    <row r="2" spans="1:6" s="4" customFormat="1" ht="27.75" customHeight="1">
      <c r="A2" s="41"/>
      <c r="B2" s="41"/>
      <c r="C2" s="41"/>
      <c r="D2" s="41"/>
      <c r="E2" s="41"/>
      <c r="F2" s="41"/>
    </row>
    <row r="3" spans="1:5" s="4" customFormat="1" ht="10.5" customHeight="1">
      <c r="A3" s="42"/>
      <c r="B3" s="42"/>
      <c r="C3" s="42"/>
      <c r="D3" s="42"/>
      <c r="E3" s="42"/>
    </row>
    <row r="4" spans="1:6" s="4" customFormat="1" ht="18" customHeight="1" thickBot="1">
      <c r="A4" s="1"/>
      <c r="B4" s="1" t="s">
        <v>62</v>
      </c>
      <c r="C4" s="1"/>
      <c r="D4" s="1"/>
      <c r="F4" s="2" t="s">
        <v>30</v>
      </c>
    </row>
    <row r="5" spans="1:6" s="7" customFormat="1" ht="33.75" customHeight="1">
      <c r="A5" s="5" t="s">
        <v>31</v>
      </c>
      <c r="B5" s="6" t="s">
        <v>32</v>
      </c>
      <c r="C5" s="38" t="s">
        <v>29</v>
      </c>
      <c r="D5" s="6" t="s">
        <v>31</v>
      </c>
      <c r="E5" s="6" t="s">
        <v>32</v>
      </c>
      <c r="F5" s="39" t="s">
        <v>29</v>
      </c>
    </row>
    <row r="6" spans="1:6" s="10" customFormat="1" ht="26.25" customHeight="1">
      <c r="A6" s="8" t="s">
        <v>33</v>
      </c>
      <c r="B6" s="25">
        <f>SUM(B7,B14,B19)</f>
        <v>422809363838.89</v>
      </c>
      <c r="C6" s="26">
        <f aca="true" t="shared" si="0" ref="C6:C25">IF(B$6&gt;0,(B6/B$6)*100,0)</f>
        <v>100</v>
      </c>
      <c r="D6" s="9" t="s">
        <v>34</v>
      </c>
      <c r="E6" s="25">
        <f>SUM(E7,E11)</f>
        <v>49033219200.33</v>
      </c>
      <c r="F6" s="27">
        <f aca="true" t="shared" si="1" ref="F6:F25">IF(E$35&gt;0,(E6/E$35)*100,0)</f>
        <v>11.597004085986594</v>
      </c>
    </row>
    <row r="7" spans="1:6" s="10" customFormat="1" ht="26.25" customHeight="1">
      <c r="A7" s="11" t="s">
        <v>35</v>
      </c>
      <c r="B7" s="25">
        <f>SUM(B8:B13)</f>
        <v>237217666867.47</v>
      </c>
      <c r="C7" s="28">
        <f t="shared" si="0"/>
        <v>56.105111938311026</v>
      </c>
      <c r="D7" s="12" t="s">
        <v>36</v>
      </c>
      <c r="E7" s="25">
        <f>SUM(E8:E10)</f>
        <v>22846729708.85</v>
      </c>
      <c r="F7" s="29">
        <f t="shared" si="1"/>
        <v>5.403553389029402</v>
      </c>
    </row>
    <row r="8" spans="1:6" s="15" customFormat="1" ht="26.25" customHeight="1">
      <c r="A8" s="13" t="s">
        <v>37</v>
      </c>
      <c r="B8" s="35">
        <f>SUM('科發:金融重建'!B8)</f>
        <v>179231690852.54</v>
      </c>
      <c r="C8" s="36">
        <f t="shared" si="0"/>
        <v>42.39066259678099</v>
      </c>
      <c r="D8" s="14" t="s">
        <v>38</v>
      </c>
      <c r="E8" s="35">
        <f>SUM('科發:金融重建'!E8)</f>
        <v>19000000000</v>
      </c>
      <c r="F8" s="37">
        <f t="shared" si="1"/>
        <v>4.493750996309505</v>
      </c>
    </row>
    <row r="9" spans="1:6" s="15" customFormat="1" ht="26.25" customHeight="1">
      <c r="A9" s="13" t="s">
        <v>39</v>
      </c>
      <c r="B9" s="35">
        <f>SUM('科發:金融重建'!B9)</f>
        <v>29792649.93</v>
      </c>
      <c r="C9" s="36">
        <f t="shared" si="0"/>
        <v>0.0070463552792440955</v>
      </c>
      <c r="D9" s="14" t="s">
        <v>40</v>
      </c>
      <c r="E9" s="35">
        <f>SUM('科發:金融重建'!E9)</f>
        <v>3522597047.85</v>
      </c>
      <c r="F9" s="37">
        <f t="shared" si="1"/>
        <v>0.8331407364933083</v>
      </c>
    </row>
    <row r="10" spans="1:6" s="15" customFormat="1" ht="26.25" customHeight="1">
      <c r="A10" s="13" t="s">
        <v>41</v>
      </c>
      <c r="B10" s="35">
        <f>SUM('科發:金融重建'!B10)</f>
        <v>32053815922</v>
      </c>
      <c r="C10" s="36">
        <f t="shared" si="0"/>
        <v>7.5811509071057355</v>
      </c>
      <c r="D10" s="14" t="s">
        <v>42</v>
      </c>
      <c r="E10" s="35">
        <f>SUM('科發:金融重建'!E10)</f>
        <v>324132661</v>
      </c>
      <c r="F10" s="37">
        <f t="shared" si="1"/>
        <v>0.07666165622658953</v>
      </c>
    </row>
    <row r="11" spans="1:6" s="15" customFormat="1" ht="26.25" customHeight="1">
      <c r="A11" s="13" t="s">
        <v>43</v>
      </c>
      <c r="B11" s="35">
        <f>SUM('科發:金融重建'!B11)</f>
        <v>6389099981</v>
      </c>
      <c r="C11" s="36">
        <f t="shared" si="0"/>
        <v>1.5111065476389363</v>
      </c>
      <c r="D11" s="12" t="s">
        <v>44</v>
      </c>
      <c r="E11" s="25">
        <f>SUM(E12)</f>
        <v>26186489491.48</v>
      </c>
      <c r="F11" s="29">
        <f t="shared" si="1"/>
        <v>6.193450696957191</v>
      </c>
    </row>
    <row r="12" spans="1:6" s="15" customFormat="1" ht="26.25" customHeight="1">
      <c r="A12" s="13" t="s">
        <v>45</v>
      </c>
      <c r="B12" s="35">
        <f>SUM('科發:金融重建'!B12)</f>
        <v>9439786543</v>
      </c>
      <c r="C12" s="36">
        <f t="shared" si="0"/>
        <v>2.2326342201344898</v>
      </c>
      <c r="D12" s="14" t="s">
        <v>46</v>
      </c>
      <c r="E12" s="35">
        <f>SUM('科發:金融重建'!E12)</f>
        <v>26186489491.48</v>
      </c>
      <c r="F12" s="37">
        <f t="shared" si="1"/>
        <v>6.193450696957191</v>
      </c>
    </row>
    <row r="13" spans="1:6" s="15" customFormat="1" ht="26.25" customHeight="1">
      <c r="A13" s="13" t="s">
        <v>47</v>
      </c>
      <c r="B13" s="35">
        <f>SUM('科發:金融重建'!B13)</f>
        <v>10073480919</v>
      </c>
      <c r="C13" s="36">
        <f t="shared" si="0"/>
        <v>2.382511311371634</v>
      </c>
      <c r="D13" s="16" t="s">
        <v>48</v>
      </c>
      <c r="E13" s="25">
        <f>SUM(E14)</f>
        <v>373776144638.56</v>
      </c>
      <c r="F13" s="29">
        <f t="shared" si="1"/>
        <v>88.4029959140134</v>
      </c>
    </row>
    <row r="14" spans="1:6" s="15" customFormat="1" ht="34.5" customHeight="1">
      <c r="A14" s="17" t="s">
        <v>49</v>
      </c>
      <c r="B14" s="25">
        <f>SUM(B15:B18)</f>
        <v>159037068606.34</v>
      </c>
      <c r="C14" s="28">
        <f t="shared" si="0"/>
        <v>37.6143676578886</v>
      </c>
      <c r="D14" s="12" t="s">
        <v>50</v>
      </c>
      <c r="E14" s="25">
        <f>SUM(E15:E16)</f>
        <v>373776144638.56</v>
      </c>
      <c r="F14" s="29">
        <f t="shared" si="1"/>
        <v>88.4029959140134</v>
      </c>
    </row>
    <row r="15" spans="1:6" s="15" customFormat="1" ht="26.25" customHeight="1">
      <c r="A15" s="13" t="s">
        <v>51</v>
      </c>
      <c r="B15" s="35">
        <f>SUM('科發:金融重建'!B15)</f>
        <v>13845725.34</v>
      </c>
      <c r="C15" s="36">
        <f t="shared" si="0"/>
        <v>0.003274696949539619</v>
      </c>
      <c r="D15" s="14" t="s">
        <v>52</v>
      </c>
      <c r="E15" s="35">
        <f>SUM('科發:金融重建'!E15)</f>
        <v>402682885362.56</v>
      </c>
      <c r="F15" s="37">
        <f t="shared" si="1"/>
        <v>95.2398219628837</v>
      </c>
    </row>
    <row r="16" spans="1:6" s="15" customFormat="1" ht="26.25" customHeight="1">
      <c r="A16" s="13" t="s">
        <v>53</v>
      </c>
      <c r="B16" s="35">
        <f>SUM('科發:金融重建'!B16)</f>
        <v>157292113594</v>
      </c>
      <c r="C16" s="36">
        <f t="shared" si="0"/>
        <v>37.20166274603502</v>
      </c>
      <c r="D16" s="14" t="s">
        <v>54</v>
      </c>
      <c r="E16" s="35">
        <f>SUM('科發:金融重建'!E16)</f>
        <v>-28906740724</v>
      </c>
      <c r="F16" s="37">
        <f t="shared" si="1"/>
        <v>-6.836826048870291</v>
      </c>
    </row>
    <row r="17" spans="1:6" s="15" customFormat="1" ht="26.25" customHeight="1">
      <c r="A17" s="13" t="s">
        <v>55</v>
      </c>
      <c r="B17" s="35">
        <f>SUM('科發:金融重建'!B17)</f>
        <v>1675416732</v>
      </c>
      <c r="C17" s="36">
        <f t="shared" si="0"/>
        <v>0.3962581899294008</v>
      </c>
      <c r="D17" s="18"/>
      <c r="E17" s="35"/>
      <c r="F17" s="29">
        <f t="shared" si="1"/>
        <v>0</v>
      </c>
    </row>
    <row r="18" spans="1:6" s="15" customFormat="1" ht="26.25" customHeight="1">
      <c r="A18" s="13" t="s">
        <v>56</v>
      </c>
      <c r="B18" s="35">
        <f>SUM('科發:金融重建'!B18)</f>
        <v>55692555</v>
      </c>
      <c r="C18" s="36">
        <f t="shared" si="0"/>
        <v>0.01317202497464589</v>
      </c>
      <c r="D18" s="18"/>
      <c r="E18" s="35"/>
      <c r="F18" s="29">
        <f t="shared" si="1"/>
        <v>0</v>
      </c>
    </row>
    <row r="19" spans="1:6" s="15" customFormat="1" ht="26.25" customHeight="1">
      <c r="A19" s="11" t="s">
        <v>57</v>
      </c>
      <c r="B19" s="25">
        <f>SUM(B20:B21)</f>
        <v>26554628365.079998</v>
      </c>
      <c r="C19" s="28">
        <f t="shared" si="0"/>
        <v>6.280520403800362</v>
      </c>
      <c r="D19" s="18"/>
      <c r="E19" s="35"/>
      <c r="F19" s="29">
        <f t="shared" si="1"/>
        <v>0</v>
      </c>
    </row>
    <row r="20" spans="1:6" s="15" customFormat="1" ht="26.25" customHeight="1">
      <c r="A20" s="13" t="s">
        <v>58</v>
      </c>
      <c r="B20" s="35">
        <f>SUM('科發:金融重建'!B20)</f>
        <v>26554628365.079998</v>
      </c>
      <c r="C20" s="36">
        <f t="shared" si="0"/>
        <v>6.280520403800362</v>
      </c>
      <c r="D20" s="19"/>
      <c r="E20" s="25"/>
      <c r="F20" s="29">
        <f t="shared" si="1"/>
        <v>0</v>
      </c>
    </row>
    <row r="21" spans="1:6" s="15" customFormat="1" ht="26.25" customHeight="1">
      <c r="A21" s="13" t="s">
        <v>59</v>
      </c>
      <c r="B21" s="35">
        <f>SUM('科發:金融重建'!B21)</f>
        <v>0</v>
      </c>
      <c r="C21" s="36">
        <f t="shared" si="0"/>
        <v>0</v>
      </c>
      <c r="D21" s="19"/>
      <c r="E21" s="25"/>
      <c r="F21" s="29">
        <f t="shared" si="1"/>
        <v>0</v>
      </c>
    </row>
    <row r="22" spans="1:6" s="15" customFormat="1" ht="14.25">
      <c r="A22" s="13"/>
      <c r="B22" s="35"/>
      <c r="C22" s="28">
        <f t="shared" si="0"/>
        <v>0</v>
      </c>
      <c r="D22" s="18"/>
      <c r="E22" s="35"/>
      <c r="F22" s="29">
        <f t="shared" si="1"/>
        <v>0</v>
      </c>
    </row>
    <row r="23" spans="1:6" s="15" customFormat="1" ht="14.25">
      <c r="A23" s="20"/>
      <c r="B23" s="35"/>
      <c r="C23" s="28">
        <f t="shared" si="0"/>
        <v>0</v>
      </c>
      <c r="D23" s="18"/>
      <c r="E23" s="35"/>
      <c r="F23" s="29">
        <f t="shared" si="1"/>
        <v>0</v>
      </c>
    </row>
    <row r="24" spans="1:6" s="15" customFormat="1" ht="14.25" customHeight="1">
      <c r="A24" s="20"/>
      <c r="B24" s="35"/>
      <c r="C24" s="28">
        <f t="shared" si="0"/>
        <v>0</v>
      </c>
      <c r="D24" s="19"/>
      <c r="E24" s="25"/>
      <c r="F24" s="29">
        <f t="shared" si="1"/>
        <v>0</v>
      </c>
    </row>
    <row r="25" spans="1:6" s="15" customFormat="1" ht="14.25">
      <c r="A25" s="20"/>
      <c r="B25" s="35"/>
      <c r="C25" s="28">
        <f t="shared" si="0"/>
        <v>0</v>
      </c>
      <c r="D25" s="18"/>
      <c r="E25" s="35"/>
      <c r="F25" s="29">
        <f t="shared" si="1"/>
        <v>0</v>
      </c>
    </row>
    <row r="26" spans="1:6" s="15" customFormat="1" ht="14.25">
      <c r="A26" s="20"/>
      <c r="B26" s="35"/>
      <c r="C26" s="28"/>
      <c r="D26" s="18"/>
      <c r="E26" s="35"/>
      <c r="F26" s="29"/>
    </row>
    <row r="27" spans="1:6" s="15" customFormat="1" ht="14.25">
      <c r="A27" s="20"/>
      <c r="B27" s="35"/>
      <c r="C27" s="28"/>
      <c r="D27" s="18"/>
      <c r="E27" s="35"/>
      <c r="F27" s="29"/>
    </row>
    <row r="28" spans="1:6" s="15" customFormat="1" ht="14.25">
      <c r="A28" s="20"/>
      <c r="B28" s="35"/>
      <c r="C28" s="28"/>
      <c r="D28" s="18"/>
      <c r="E28" s="35"/>
      <c r="F28" s="29"/>
    </row>
    <row r="29" spans="1:6" s="15" customFormat="1" ht="14.25">
      <c r="A29" s="20"/>
      <c r="B29" s="35"/>
      <c r="C29" s="28"/>
      <c r="D29" s="18"/>
      <c r="E29" s="35"/>
      <c r="F29" s="29"/>
    </row>
    <row r="30" spans="1:6" s="15" customFormat="1" ht="21" customHeight="1">
      <c r="A30" s="20"/>
      <c r="B30" s="35"/>
      <c r="C30" s="28"/>
      <c r="D30" s="18"/>
      <c r="E30" s="35"/>
      <c r="F30" s="29"/>
    </row>
    <row r="31" spans="1:6" s="15" customFormat="1" ht="14.25">
      <c r="A31" s="21"/>
      <c r="B31" s="25"/>
      <c r="C31" s="28">
        <f>IF(B$6&gt;0,(B31/B$6)*100,0)</f>
        <v>0</v>
      </c>
      <c r="D31" s="18"/>
      <c r="E31" s="35"/>
      <c r="F31" s="29">
        <f>IF(E$35&gt;0,(E31/E$35)*100,0)</f>
        <v>0</v>
      </c>
    </row>
    <row r="32" spans="1:6" s="15" customFormat="1" ht="14.25">
      <c r="A32" s="21"/>
      <c r="B32" s="25"/>
      <c r="C32" s="28"/>
      <c r="D32" s="18"/>
      <c r="E32" s="35"/>
      <c r="F32" s="29"/>
    </row>
    <row r="33" spans="1:6" s="15" customFormat="1" ht="14.25">
      <c r="A33" s="20"/>
      <c r="B33" s="35"/>
      <c r="C33" s="28">
        <f>IF(B$6&gt;0,(B33/B$6)*100,0)</f>
        <v>0</v>
      </c>
      <c r="D33" s="18"/>
      <c r="E33" s="35"/>
      <c r="F33" s="29">
        <f>IF(E$35&gt;0,(E33/E$35)*100,0)</f>
        <v>0</v>
      </c>
    </row>
    <row r="34" spans="1:6" s="15" customFormat="1" ht="14.25">
      <c r="A34" s="20"/>
      <c r="B34" s="35"/>
      <c r="C34" s="28">
        <f>IF(B$6&gt;0,(B34/B$6)*100,0)</f>
        <v>0</v>
      </c>
      <c r="D34" s="18"/>
      <c r="E34" s="35"/>
      <c r="F34" s="29">
        <f>IF(E$35&gt;0,(E34/E$35)*100,0)</f>
        <v>0</v>
      </c>
    </row>
    <row r="35" spans="1:6" s="15" customFormat="1" ht="18" customHeight="1" thickBot="1">
      <c r="A35" s="22" t="s">
        <v>60</v>
      </c>
      <c r="B35" s="32">
        <f>B6</f>
        <v>422809363838.89</v>
      </c>
      <c r="C35" s="32">
        <f>IF(B$6&gt;0,(B35/B$6)*100,0)</f>
        <v>100</v>
      </c>
      <c r="D35" s="23" t="s">
        <v>60</v>
      </c>
      <c r="E35" s="33">
        <f>E6+E13</f>
        <v>422809363838.89</v>
      </c>
      <c r="F35" s="34">
        <f>IF(E$35&gt;0,(E35/E$35)*100,0)</f>
        <v>100</v>
      </c>
    </row>
    <row r="36" spans="1:6" s="15" customFormat="1" ht="18" customHeight="1">
      <c r="A36" s="43" t="s">
        <v>321</v>
      </c>
      <c r="B36" s="44"/>
      <c r="C36" s="45"/>
      <c r="D36" s="45"/>
      <c r="E36" s="45"/>
      <c r="F36" s="45"/>
    </row>
    <row r="37" s="24" customFormat="1" ht="14.25"/>
  </sheetData>
  <mergeCells count="4">
    <mergeCell ref="A1:F1"/>
    <mergeCell ref="A2:F2"/>
    <mergeCell ref="A3:E3"/>
    <mergeCell ref="A36:F36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  <headerFooter alignWithMargins="0">
    <oddFooter>&amp;C&amp;"Times New Roman,標準"114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F36"/>
  <sheetViews>
    <sheetView workbookViewId="0" topLeftCell="A1">
      <pane xSplit="1" ySplit="5" topLeftCell="B6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A36" sqref="A36:F36"/>
    </sheetView>
  </sheetViews>
  <sheetFormatPr defaultColWidth="9.00390625" defaultRowHeight="16.5"/>
  <cols>
    <col min="1" max="1" width="17.25390625" style="3" customWidth="1"/>
    <col min="2" max="2" width="18.75390625" style="3" customWidth="1"/>
    <col min="3" max="3" width="8.875" style="3" customWidth="1"/>
    <col min="4" max="4" width="17.125" style="3" customWidth="1"/>
    <col min="5" max="5" width="18.375" style="3" customWidth="1"/>
    <col min="6" max="6" width="8.625" style="3" customWidth="1"/>
    <col min="7" max="16384" width="9.00390625" style="3" customWidth="1"/>
  </cols>
  <sheetData>
    <row r="1" spans="1:6" s="4" customFormat="1" ht="27.75" customHeight="1">
      <c r="A1" s="46" t="s">
        <v>281</v>
      </c>
      <c r="B1" s="46"/>
      <c r="C1" s="46"/>
      <c r="D1" s="46"/>
      <c r="E1" s="46"/>
      <c r="F1" s="46"/>
    </row>
    <row r="2" spans="1:6" s="4" customFormat="1" ht="27.75" customHeight="1">
      <c r="A2" s="41" t="s">
        <v>64</v>
      </c>
      <c r="B2" s="41"/>
      <c r="C2" s="41"/>
      <c r="D2" s="41"/>
      <c r="E2" s="41"/>
      <c r="F2" s="41"/>
    </row>
    <row r="3" spans="1:5" s="4" customFormat="1" ht="10.5" customHeight="1">
      <c r="A3" s="42"/>
      <c r="B3" s="42"/>
      <c r="C3" s="42"/>
      <c r="D3" s="42"/>
      <c r="E3" s="42"/>
    </row>
    <row r="4" spans="1:6" s="4" customFormat="1" ht="18" customHeight="1" thickBot="1">
      <c r="A4" s="1"/>
      <c r="B4" s="1" t="s">
        <v>63</v>
      </c>
      <c r="C4" s="1"/>
      <c r="D4" s="1"/>
      <c r="F4" s="2" t="s">
        <v>0</v>
      </c>
    </row>
    <row r="5" spans="1:6" s="7" customFormat="1" ht="33.75" customHeight="1">
      <c r="A5" s="5" t="s">
        <v>1</v>
      </c>
      <c r="B5" s="6" t="s">
        <v>2</v>
      </c>
      <c r="C5" s="38" t="s">
        <v>29</v>
      </c>
      <c r="D5" s="6" t="s">
        <v>1</v>
      </c>
      <c r="E5" s="6" t="s">
        <v>2</v>
      </c>
      <c r="F5" s="39" t="s">
        <v>29</v>
      </c>
    </row>
    <row r="6" spans="1:6" s="10" customFormat="1" ht="26.25" customHeight="1">
      <c r="A6" s="8" t="s">
        <v>3</v>
      </c>
      <c r="B6" s="25">
        <f>SUM(B7,B14,B19)</f>
        <v>2425559505.79</v>
      </c>
      <c r="C6" s="26">
        <f>IF(B$6&gt;0,(B6/B$6)*100,0)</f>
        <v>100</v>
      </c>
      <c r="D6" s="9" t="s">
        <v>4</v>
      </c>
      <c r="E6" s="25">
        <f>SUM(E7,E11)</f>
        <v>92383299</v>
      </c>
      <c r="F6" s="27">
        <f aca="true" t="shared" si="0" ref="F6:F24">IF(E$35&gt;0,(E6/E$35)*100,0)</f>
        <v>3.8087418090330853</v>
      </c>
    </row>
    <row r="7" spans="1:6" s="10" customFormat="1" ht="26.25" customHeight="1">
      <c r="A7" s="11" t="s">
        <v>5</v>
      </c>
      <c r="B7" s="25">
        <f>SUM(B8:B13)</f>
        <v>2425057505.79</v>
      </c>
      <c r="C7" s="28">
        <f aca="true" t="shared" si="1" ref="C7:C35">IF(B$6&gt;0,(B7/B$6)*100,0)</f>
        <v>99.97930374419586</v>
      </c>
      <c r="D7" s="12" t="s">
        <v>109</v>
      </c>
      <c r="E7" s="25">
        <f>SUM(E8:E10)</f>
        <v>78881566</v>
      </c>
      <c r="F7" s="29">
        <f t="shared" si="0"/>
        <v>3.2520977453533315</v>
      </c>
    </row>
    <row r="8" spans="1:6" s="24" customFormat="1" ht="26.25" customHeight="1">
      <c r="A8" s="13" t="s">
        <v>6</v>
      </c>
      <c r="B8" s="30">
        <v>2045057208.79</v>
      </c>
      <c r="C8" s="36">
        <f t="shared" si="1"/>
        <v>84.31280304227906</v>
      </c>
      <c r="D8" s="14" t="s">
        <v>23</v>
      </c>
      <c r="E8" s="30"/>
      <c r="F8" s="37">
        <f t="shared" si="0"/>
        <v>0</v>
      </c>
    </row>
    <row r="9" spans="1:6" s="24" customFormat="1" ht="26.25" customHeight="1">
      <c r="A9" s="13" t="s">
        <v>7</v>
      </c>
      <c r="B9" s="30"/>
      <c r="C9" s="36">
        <f t="shared" si="1"/>
        <v>0</v>
      </c>
      <c r="D9" s="14" t="s">
        <v>24</v>
      </c>
      <c r="E9" s="30">
        <v>53583221</v>
      </c>
      <c r="F9" s="37">
        <f t="shared" si="0"/>
        <v>2.20910766658549</v>
      </c>
    </row>
    <row r="10" spans="1:6" s="24" customFormat="1" ht="26.25" customHeight="1">
      <c r="A10" s="13" t="s">
        <v>8</v>
      </c>
      <c r="B10" s="30">
        <v>372056461</v>
      </c>
      <c r="C10" s="36">
        <f t="shared" si="1"/>
        <v>15.338995399283018</v>
      </c>
      <c r="D10" s="14" t="s">
        <v>25</v>
      </c>
      <c r="E10" s="30">
        <v>25298345</v>
      </c>
      <c r="F10" s="37">
        <f t="shared" si="0"/>
        <v>1.0429900787678419</v>
      </c>
    </row>
    <row r="11" spans="1:6" s="24" customFormat="1" ht="26.25" customHeight="1">
      <c r="A11" s="13" t="s">
        <v>9</v>
      </c>
      <c r="B11" s="30"/>
      <c r="C11" s="36">
        <f t="shared" si="1"/>
        <v>0</v>
      </c>
      <c r="D11" s="12" t="s">
        <v>26</v>
      </c>
      <c r="E11" s="25">
        <f>SUM(E12)</f>
        <v>13501733</v>
      </c>
      <c r="F11" s="29">
        <f t="shared" si="0"/>
        <v>0.5566440636797535</v>
      </c>
    </row>
    <row r="12" spans="1:6" s="24" customFormat="1" ht="26.25" customHeight="1">
      <c r="A12" s="13" t="s">
        <v>10</v>
      </c>
      <c r="B12" s="30">
        <v>7943836</v>
      </c>
      <c r="C12" s="36">
        <f t="shared" si="1"/>
        <v>0.32750530263378175</v>
      </c>
      <c r="D12" s="14" t="s">
        <v>27</v>
      </c>
      <c r="E12" s="30">
        <v>13501733</v>
      </c>
      <c r="F12" s="37">
        <f t="shared" si="0"/>
        <v>0.5566440636797535</v>
      </c>
    </row>
    <row r="13" spans="1:6" s="24" customFormat="1" ht="26.25" customHeight="1">
      <c r="A13" s="13" t="s">
        <v>11</v>
      </c>
      <c r="B13" s="30"/>
      <c r="C13" s="36">
        <f t="shared" si="1"/>
        <v>0</v>
      </c>
      <c r="D13" s="16" t="s">
        <v>28</v>
      </c>
      <c r="E13" s="25">
        <f>SUM(E14)</f>
        <v>2333176206.79</v>
      </c>
      <c r="F13" s="29">
        <f t="shared" si="0"/>
        <v>96.1912581909669</v>
      </c>
    </row>
    <row r="14" spans="1:6" s="24" customFormat="1" ht="34.5" customHeight="1">
      <c r="A14" s="17" t="s">
        <v>21</v>
      </c>
      <c r="B14" s="25">
        <f>SUM(B15:B18)</f>
        <v>0</v>
      </c>
      <c r="C14" s="28">
        <f t="shared" si="1"/>
        <v>0</v>
      </c>
      <c r="D14" s="12" t="s">
        <v>67</v>
      </c>
      <c r="E14" s="25">
        <f>SUM(E15:E16)</f>
        <v>2333176206.79</v>
      </c>
      <c r="F14" s="29">
        <f t="shared" si="0"/>
        <v>96.1912581909669</v>
      </c>
    </row>
    <row r="15" spans="1:6" s="24" customFormat="1" ht="26.25" customHeight="1">
      <c r="A15" s="13" t="s">
        <v>12</v>
      </c>
      <c r="B15" s="30"/>
      <c r="C15" s="36">
        <f t="shared" si="1"/>
        <v>0</v>
      </c>
      <c r="D15" s="14" t="s">
        <v>22</v>
      </c>
      <c r="E15" s="30">
        <v>2333176206.79</v>
      </c>
      <c r="F15" s="37">
        <f t="shared" si="0"/>
        <v>96.1912581909669</v>
      </c>
    </row>
    <row r="16" spans="1:6" s="24" customFormat="1" ht="26.25" customHeight="1">
      <c r="A16" s="13" t="s">
        <v>13</v>
      </c>
      <c r="B16" s="30"/>
      <c r="C16" s="36">
        <f t="shared" si="1"/>
        <v>0</v>
      </c>
      <c r="D16" s="14" t="s">
        <v>68</v>
      </c>
      <c r="E16" s="30">
        <v>0</v>
      </c>
      <c r="F16" s="37">
        <f t="shared" si="0"/>
        <v>0</v>
      </c>
    </row>
    <row r="17" spans="1:6" s="24" customFormat="1" ht="26.25" customHeight="1">
      <c r="A17" s="13" t="s">
        <v>14</v>
      </c>
      <c r="B17" s="30"/>
      <c r="C17" s="36">
        <f t="shared" si="1"/>
        <v>0</v>
      </c>
      <c r="D17" s="18"/>
      <c r="E17" s="30"/>
      <c r="F17" s="29">
        <f t="shared" si="0"/>
        <v>0</v>
      </c>
    </row>
    <row r="18" spans="1:6" s="24" customFormat="1" ht="26.25" customHeight="1">
      <c r="A18" s="13" t="s">
        <v>15</v>
      </c>
      <c r="B18" s="30"/>
      <c r="C18" s="36">
        <f t="shared" si="1"/>
        <v>0</v>
      </c>
      <c r="D18" s="18"/>
      <c r="E18" s="30"/>
      <c r="F18" s="29">
        <f t="shared" si="0"/>
        <v>0</v>
      </c>
    </row>
    <row r="19" spans="1:6" s="24" customFormat="1" ht="26.25" customHeight="1">
      <c r="A19" s="11" t="s">
        <v>16</v>
      </c>
      <c r="B19" s="25">
        <f>SUM(B20:B21)</f>
        <v>502000</v>
      </c>
      <c r="C19" s="28">
        <f t="shared" si="1"/>
        <v>0.020696255804142787</v>
      </c>
      <c r="D19" s="18"/>
      <c r="E19" s="30"/>
      <c r="F19" s="29">
        <f t="shared" si="0"/>
        <v>0</v>
      </c>
    </row>
    <row r="20" spans="1:6" s="24" customFormat="1" ht="26.25" customHeight="1">
      <c r="A20" s="13" t="s">
        <v>17</v>
      </c>
      <c r="B20" s="30">
        <v>502000</v>
      </c>
      <c r="C20" s="36">
        <f t="shared" si="1"/>
        <v>0.020696255804142787</v>
      </c>
      <c r="D20" s="19"/>
      <c r="E20" s="31"/>
      <c r="F20" s="29">
        <f t="shared" si="0"/>
        <v>0</v>
      </c>
    </row>
    <row r="21" spans="1:6" s="24" customFormat="1" ht="26.25" customHeight="1">
      <c r="A21" s="13" t="s">
        <v>18</v>
      </c>
      <c r="B21" s="30"/>
      <c r="C21" s="36">
        <f t="shared" si="1"/>
        <v>0</v>
      </c>
      <c r="D21" s="19"/>
      <c r="E21" s="31"/>
      <c r="F21" s="29">
        <f t="shared" si="0"/>
        <v>0</v>
      </c>
    </row>
    <row r="22" spans="1:6" s="24" customFormat="1" ht="14.25">
      <c r="A22" s="13"/>
      <c r="B22" s="30"/>
      <c r="C22" s="28">
        <f t="shared" si="1"/>
        <v>0</v>
      </c>
      <c r="D22" s="18"/>
      <c r="E22" s="30"/>
      <c r="F22" s="29">
        <f t="shared" si="0"/>
        <v>0</v>
      </c>
    </row>
    <row r="23" spans="1:6" s="24" customFormat="1" ht="14.25">
      <c r="A23" s="20"/>
      <c r="B23" s="30"/>
      <c r="C23" s="28">
        <f t="shared" si="1"/>
        <v>0</v>
      </c>
      <c r="D23" s="18"/>
      <c r="E23" s="30"/>
      <c r="F23" s="29">
        <f t="shared" si="0"/>
        <v>0</v>
      </c>
    </row>
    <row r="24" spans="1:6" s="24" customFormat="1" ht="14.25">
      <c r="A24" s="20"/>
      <c r="B24" s="30"/>
      <c r="C24" s="28">
        <f t="shared" si="1"/>
        <v>0</v>
      </c>
      <c r="D24" s="19"/>
      <c r="E24" s="31"/>
      <c r="F24" s="29">
        <f t="shared" si="0"/>
        <v>0</v>
      </c>
    </row>
    <row r="25" spans="1:6" s="24" customFormat="1" ht="14.25">
      <c r="A25" s="20"/>
      <c r="B25" s="30"/>
      <c r="C25" s="28"/>
      <c r="D25" s="19"/>
      <c r="E25" s="31"/>
      <c r="F25" s="29"/>
    </row>
    <row r="26" spans="1:6" s="24" customFormat="1" ht="14.25">
      <c r="A26" s="20"/>
      <c r="B26" s="30"/>
      <c r="C26" s="28"/>
      <c r="D26" s="19"/>
      <c r="E26" s="31"/>
      <c r="F26" s="29"/>
    </row>
    <row r="27" spans="1:6" s="24" customFormat="1" ht="14.25">
      <c r="A27" s="20"/>
      <c r="B27" s="30"/>
      <c r="C27" s="28"/>
      <c r="D27" s="19"/>
      <c r="E27" s="31"/>
      <c r="F27" s="29"/>
    </row>
    <row r="28" spans="1:6" s="24" customFormat="1" ht="14.25">
      <c r="A28" s="20"/>
      <c r="B28" s="30"/>
      <c r="C28" s="28">
        <f t="shared" si="1"/>
        <v>0</v>
      </c>
      <c r="D28" s="18"/>
      <c r="E28" s="30"/>
      <c r="F28" s="29">
        <f>IF(E$35&gt;0,(E28/E$35)*100,0)</f>
        <v>0</v>
      </c>
    </row>
    <row r="29" spans="1:6" s="24" customFormat="1" ht="14.25">
      <c r="A29" s="20"/>
      <c r="B29" s="30"/>
      <c r="C29" s="28">
        <f t="shared" si="1"/>
        <v>0</v>
      </c>
      <c r="D29" s="18"/>
      <c r="E29" s="30"/>
      <c r="F29" s="29">
        <f>IF(E$35&gt;0,(E29/E$35)*100,0)</f>
        <v>0</v>
      </c>
    </row>
    <row r="30" spans="1:6" s="24" customFormat="1" ht="14.25">
      <c r="A30" s="20"/>
      <c r="B30" s="30"/>
      <c r="C30" s="28">
        <f t="shared" si="1"/>
        <v>0</v>
      </c>
      <c r="D30" s="18"/>
      <c r="E30" s="30"/>
      <c r="F30" s="29">
        <f>IF(E$35&gt;0,(E30/E$35)*100,0)</f>
        <v>0</v>
      </c>
    </row>
    <row r="31" spans="1:6" s="24" customFormat="1" ht="18" customHeight="1">
      <c r="A31" s="20"/>
      <c r="B31" s="30"/>
      <c r="C31" s="28"/>
      <c r="D31" s="18"/>
      <c r="E31" s="30"/>
      <c r="F31" s="29"/>
    </row>
    <row r="32" spans="1:6" s="24" customFormat="1" ht="14.25">
      <c r="A32" s="21"/>
      <c r="B32" s="31"/>
      <c r="C32" s="28">
        <f t="shared" si="1"/>
        <v>0</v>
      </c>
      <c r="D32" s="18"/>
      <c r="E32" s="30"/>
      <c r="F32" s="29">
        <f>IF(E$35&gt;0,(E32/E$35)*100,0)</f>
        <v>0</v>
      </c>
    </row>
    <row r="33" spans="1:6" s="24" customFormat="1" ht="14.25">
      <c r="A33" s="20"/>
      <c r="B33" s="30"/>
      <c r="C33" s="28">
        <f t="shared" si="1"/>
        <v>0</v>
      </c>
      <c r="D33" s="18"/>
      <c r="E33" s="30"/>
      <c r="F33" s="29">
        <f>IF(E$35&gt;0,(E33/E$35)*100,0)</f>
        <v>0</v>
      </c>
    </row>
    <row r="34" spans="1:6" s="24" customFormat="1" ht="14.25">
      <c r="A34" s="20"/>
      <c r="B34" s="30"/>
      <c r="C34" s="28">
        <f t="shared" si="1"/>
        <v>0</v>
      </c>
      <c r="D34" s="18"/>
      <c r="E34" s="30"/>
      <c r="F34" s="29">
        <f>IF(E$35&gt;0,(E34/E$35)*100,0)</f>
        <v>0</v>
      </c>
    </row>
    <row r="35" spans="1:6" s="24" customFormat="1" ht="21.75" customHeight="1" thickBot="1">
      <c r="A35" s="22" t="s">
        <v>19</v>
      </c>
      <c r="B35" s="32">
        <f>B6</f>
        <v>2425559505.79</v>
      </c>
      <c r="C35" s="32">
        <f t="shared" si="1"/>
        <v>100</v>
      </c>
      <c r="D35" s="23" t="s">
        <v>19</v>
      </c>
      <c r="E35" s="33">
        <f>E6+E13</f>
        <v>2425559505.79</v>
      </c>
      <c r="F35" s="34">
        <f>IF(E$35&gt;0,(E35/E$35)*100,0)</f>
        <v>100</v>
      </c>
    </row>
    <row r="36" spans="1:6" s="24" customFormat="1" ht="19.5" customHeight="1">
      <c r="A36" s="47" t="s">
        <v>324</v>
      </c>
      <c r="B36" s="48"/>
      <c r="C36" s="49"/>
      <c r="D36" s="49"/>
      <c r="E36" s="49"/>
      <c r="F36" s="49"/>
    </row>
    <row r="37" s="24" customFormat="1" ht="14.25"/>
    <row r="38" s="24" customFormat="1" ht="14.25"/>
    <row r="39" s="24" customFormat="1" ht="14.25"/>
    <row r="40" s="24" customFormat="1" ht="14.25"/>
  </sheetData>
  <mergeCells count="4">
    <mergeCell ref="A1:F1"/>
    <mergeCell ref="A2:F2"/>
    <mergeCell ref="A3:E3"/>
    <mergeCell ref="A36:F36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  <headerFooter alignWithMargins="0">
    <oddFooter>&amp;C&amp;"Times New Roman,標準"133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F36"/>
  <sheetViews>
    <sheetView workbookViewId="0" topLeftCell="A1">
      <pane xSplit="1" ySplit="5" topLeftCell="B6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A36" sqref="A36:F36"/>
    </sheetView>
  </sheetViews>
  <sheetFormatPr defaultColWidth="9.00390625" defaultRowHeight="16.5"/>
  <cols>
    <col min="1" max="1" width="17.25390625" style="3" customWidth="1"/>
    <col min="2" max="2" width="18.75390625" style="3" customWidth="1"/>
    <col min="3" max="3" width="8.875" style="3" customWidth="1"/>
    <col min="4" max="4" width="17.125" style="3" customWidth="1"/>
    <col min="5" max="5" width="18.375" style="3" customWidth="1"/>
    <col min="6" max="6" width="8.625" style="3" customWidth="1"/>
    <col min="7" max="16384" width="9.00390625" style="3" customWidth="1"/>
  </cols>
  <sheetData>
    <row r="1" spans="1:6" s="4" customFormat="1" ht="27.75" customHeight="1">
      <c r="A1" s="46" t="s">
        <v>280</v>
      </c>
      <c r="B1" s="46"/>
      <c r="C1" s="46"/>
      <c r="D1" s="46"/>
      <c r="E1" s="46"/>
      <c r="F1" s="46"/>
    </row>
    <row r="2" spans="1:6" s="4" customFormat="1" ht="27.75" customHeight="1">
      <c r="A2" s="41" t="s">
        <v>64</v>
      </c>
      <c r="B2" s="41"/>
      <c r="C2" s="41"/>
      <c r="D2" s="41"/>
      <c r="E2" s="41"/>
      <c r="F2" s="41"/>
    </row>
    <row r="3" spans="1:5" s="4" customFormat="1" ht="10.5" customHeight="1">
      <c r="A3" s="42"/>
      <c r="B3" s="42"/>
      <c r="C3" s="42"/>
      <c r="D3" s="42"/>
      <c r="E3" s="42"/>
    </row>
    <row r="4" spans="1:6" s="4" customFormat="1" ht="18" customHeight="1" thickBot="1">
      <c r="A4" s="1"/>
      <c r="B4" s="1" t="s">
        <v>63</v>
      </c>
      <c r="C4" s="1"/>
      <c r="D4" s="1"/>
      <c r="F4" s="2" t="s">
        <v>0</v>
      </c>
    </row>
    <row r="5" spans="1:6" s="7" customFormat="1" ht="33.75" customHeight="1">
      <c r="A5" s="5" t="s">
        <v>1</v>
      </c>
      <c r="B5" s="6" t="s">
        <v>2</v>
      </c>
      <c r="C5" s="38" t="s">
        <v>29</v>
      </c>
      <c r="D5" s="6" t="s">
        <v>1</v>
      </c>
      <c r="E5" s="6" t="s">
        <v>2</v>
      </c>
      <c r="F5" s="39" t="s">
        <v>29</v>
      </c>
    </row>
    <row r="6" spans="1:6" s="10" customFormat="1" ht="26.25" customHeight="1">
      <c r="A6" s="8" t="s">
        <v>3</v>
      </c>
      <c r="B6" s="25">
        <f>SUM(B7,B14,B19)</f>
        <v>46801668162.71</v>
      </c>
      <c r="C6" s="26">
        <f>IF(B$6&gt;0,(B6/B$6)*100,0)</f>
        <v>100</v>
      </c>
      <c r="D6" s="9" t="s">
        <v>4</v>
      </c>
      <c r="E6" s="25">
        <f>SUM(E7,E11)</f>
        <v>24707497554</v>
      </c>
      <c r="F6" s="27">
        <f aca="true" t="shared" si="0" ref="F6:F24">IF(E$35&gt;0,(E6/E$35)*100,0)</f>
        <v>52.79191645071768</v>
      </c>
    </row>
    <row r="7" spans="1:6" s="10" customFormat="1" ht="26.25" customHeight="1">
      <c r="A7" s="11" t="s">
        <v>5</v>
      </c>
      <c r="B7" s="25">
        <f>SUM(B8:B13)</f>
        <v>22926976298.71</v>
      </c>
      <c r="C7" s="28">
        <f aca="true" t="shared" si="1" ref="C7:C35">IF(B$6&gt;0,(B7/B$6)*100,0)</f>
        <v>48.98751945978166</v>
      </c>
      <c r="D7" s="12" t="s">
        <v>20</v>
      </c>
      <c r="E7" s="25">
        <f>SUM(E8:E10)</f>
        <v>38035889</v>
      </c>
      <c r="F7" s="29">
        <f t="shared" si="0"/>
        <v>0.08127037025211362</v>
      </c>
    </row>
    <row r="8" spans="1:6" s="24" customFormat="1" ht="26.25" customHeight="1">
      <c r="A8" s="13" t="s">
        <v>71</v>
      </c>
      <c r="B8" s="30">
        <v>22304680961.71</v>
      </c>
      <c r="C8" s="36">
        <f t="shared" si="1"/>
        <v>47.657875963236755</v>
      </c>
      <c r="D8" s="14" t="s">
        <v>72</v>
      </c>
      <c r="E8" s="30"/>
      <c r="F8" s="37">
        <f t="shared" si="0"/>
        <v>0</v>
      </c>
    </row>
    <row r="9" spans="1:6" s="24" customFormat="1" ht="26.25" customHeight="1">
      <c r="A9" s="13" t="s">
        <v>73</v>
      </c>
      <c r="B9" s="30">
        <v>0</v>
      </c>
      <c r="C9" s="36">
        <f t="shared" si="1"/>
        <v>0</v>
      </c>
      <c r="D9" s="14" t="s">
        <v>74</v>
      </c>
      <c r="E9" s="30">
        <v>38035889</v>
      </c>
      <c r="F9" s="37">
        <f t="shared" si="0"/>
        <v>0.08127037025211362</v>
      </c>
    </row>
    <row r="10" spans="1:6" s="24" customFormat="1" ht="26.25" customHeight="1">
      <c r="A10" s="13" t="s">
        <v>75</v>
      </c>
      <c r="B10" s="30">
        <v>350405289</v>
      </c>
      <c r="C10" s="36">
        <f t="shared" si="1"/>
        <v>0.748702562869738</v>
      </c>
      <c r="D10" s="14" t="s">
        <v>76</v>
      </c>
      <c r="E10" s="30"/>
      <c r="F10" s="37">
        <f t="shared" si="0"/>
        <v>0</v>
      </c>
    </row>
    <row r="11" spans="1:6" s="24" customFormat="1" ht="26.25" customHeight="1">
      <c r="A11" s="13" t="s">
        <v>77</v>
      </c>
      <c r="B11" s="30"/>
      <c r="C11" s="36">
        <f t="shared" si="1"/>
        <v>0</v>
      </c>
      <c r="D11" s="12" t="s">
        <v>78</v>
      </c>
      <c r="E11" s="25">
        <f>SUM(E12)</f>
        <v>24669461665</v>
      </c>
      <c r="F11" s="29">
        <f t="shared" si="0"/>
        <v>52.71064608046557</v>
      </c>
    </row>
    <row r="12" spans="1:6" s="24" customFormat="1" ht="26.25" customHeight="1">
      <c r="A12" s="13" t="s">
        <v>79</v>
      </c>
      <c r="B12" s="30">
        <v>271762049</v>
      </c>
      <c r="C12" s="36">
        <f t="shared" si="1"/>
        <v>0.5806674412869132</v>
      </c>
      <c r="D12" s="14" t="s">
        <v>80</v>
      </c>
      <c r="E12" s="30">
        <v>24669461665</v>
      </c>
      <c r="F12" s="37">
        <f t="shared" si="0"/>
        <v>52.71064608046557</v>
      </c>
    </row>
    <row r="13" spans="1:6" s="24" customFormat="1" ht="26.25" customHeight="1">
      <c r="A13" s="13" t="s">
        <v>81</v>
      </c>
      <c r="B13" s="30">
        <v>127999</v>
      </c>
      <c r="C13" s="36">
        <f t="shared" si="1"/>
        <v>0.0002734923882520609</v>
      </c>
      <c r="D13" s="16" t="s">
        <v>82</v>
      </c>
      <c r="E13" s="25">
        <f>SUM(E14)</f>
        <v>22094170608.71</v>
      </c>
      <c r="F13" s="29">
        <f t="shared" si="0"/>
        <v>47.20808354928232</v>
      </c>
    </row>
    <row r="14" spans="1:6" s="24" customFormat="1" ht="34.5" customHeight="1">
      <c r="A14" s="17" t="s">
        <v>83</v>
      </c>
      <c r="B14" s="25">
        <f>SUM(B15:B18)</f>
        <v>22347048</v>
      </c>
      <c r="C14" s="28">
        <f t="shared" si="1"/>
        <v>0.04774840059612529</v>
      </c>
      <c r="D14" s="12" t="s">
        <v>84</v>
      </c>
      <c r="E14" s="25">
        <f>SUM(E15:E16)</f>
        <v>22094170608.71</v>
      </c>
      <c r="F14" s="29">
        <f t="shared" si="0"/>
        <v>47.20808354928232</v>
      </c>
    </row>
    <row r="15" spans="1:6" s="24" customFormat="1" ht="26.25" customHeight="1">
      <c r="A15" s="13" t="s">
        <v>85</v>
      </c>
      <c r="B15" s="30">
        <v>5220000</v>
      </c>
      <c r="C15" s="36">
        <f t="shared" si="1"/>
        <v>0.011153448594721505</v>
      </c>
      <c r="D15" s="14" t="s">
        <v>86</v>
      </c>
      <c r="E15" s="30">
        <v>22208653934.71</v>
      </c>
      <c r="F15" s="37">
        <f t="shared" si="0"/>
        <v>47.452697321599125</v>
      </c>
    </row>
    <row r="16" spans="1:6" s="24" customFormat="1" ht="26.25" customHeight="1">
      <c r="A16" s="13" t="s">
        <v>87</v>
      </c>
      <c r="B16" s="30"/>
      <c r="C16" s="36">
        <f t="shared" si="1"/>
        <v>0</v>
      </c>
      <c r="D16" s="14" t="s">
        <v>88</v>
      </c>
      <c r="E16" s="30">
        <v>-114483326</v>
      </c>
      <c r="F16" s="37">
        <f t="shared" si="0"/>
        <v>-0.24461377231680914</v>
      </c>
    </row>
    <row r="17" spans="1:6" s="24" customFormat="1" ht="26.25" customHeight="1">
      <c r="A17" s="13" t="s">
        <v>89</v>
      </c>
      <c r="B17" s="30"/>
      <c r="C17" s="36">
        <f t="shared" si="1"/>
        <v>0</v>
      </c>
      <c r="D17" s="18"/>
      <c r="E17" s="30"/>
      <c r="F17" s="29">
        <f t="shared" si="0"/>
        <v>0</v>
      </c>
    </row>
    <row r="18" spans="1:6" s="24" customFormat="1" ht="26.25" customHeight="1">
      <c r="A18" s="13" t="s">
        <v>90</v>
      </c>
      <c r="B18" s="30">
        <v>17127048</v>
      </c>
      <c r="C18" s="36">
        <f t="shared" si="1"/>
        <v>0.03659495200140378</v>
      </c>
      <c r="D18" s="18"/>
      <c r="E18" s="30"/>
      <c r="F18" s="29">
        <f t="shared" si="0"/>
        <v>0</v>
      </c>
    </row>
    <row r="19" spans="1:6" s="24" customFormat="1" ht="26.25" customHeight="1">
      <c r="A19" s="11" t="s">
        <v>91</v>
      </c>
      <c r="B19" s="25">
        <f>SUM(B20:B21)</f>
        <v>23852344816</v>
      </c>
      <c r="C19" s="28">
        <f t="shared" si="1"/>
        <v>50.964732139622214</v>
      </c>
      <c r="D19" s="18"/>
      <c r="E19" s="30"/>
      <c r="F19" s="29">
        <f t="shared" si="0"/>
        <v>0</v>
      </c>
    </row>
    <row r="20" spans="1:6" s="24" customFormat="1" ht="26.25" customHeight="1">
      <c r="A20" s="13" t="s">
        <v>92</v>
      </c>
      <c r="B20" s="30">
        <v>23852344816</v>
      </c>
      <c r="C20" s="36">
        <f t="shared" si="1"/>
        <v>50.964732139622214</v>
      </c>
      <c r="D20" s="19"/>
      <c r="E20" s="31"/>
      <c r="F20" s="29">
        <f t="shared" si="0"/>
        <v>0</v>
      </c>
    </row>
    <row r="21" spans="1:6" s="24" customFormat="1" ht="26.25" customHeight="1">
      <c r="A21" s="13" t="s">
        <v>93</v>
      </c>
      <c r="B21" s="30"/>
      <c r="C21" s="36">
        <f t="shared" si="1"/>
        <v>0</v>
      </c>
      <c r="D21" s="19"/>
      <c r="E21" s="31"/>
      <c r="F21" s="29">
        <f t="shared" si="0"/>
        <v>0</v>
      </c>
    </row>
    <row r="22" spans="1:6" s="24" customFormat="1" ht="14.25">
      <c r="A22" s="13"/>
      <c r="B22" s="30"/>
      <c r="C22" s="28">
        <f t="shared" si="1"/>
        <v>0</v>
      </c>
      <c r="D22" s="18"/>
      <c r="E22" s="30"/>
      <c r="F22" s="29">
        <f t="shared" si="0"/>
        <v>0</v>
      </c>
    </row>
    <row r="23" spans="1:6" s="24" customFormat="1" ht="14.25">
      <c r="A23" s="20"/>
      <c r="B23" s="30"/>
      <c r="C23" s="28">
        <f t="shared" si="1"/>
        <v>0</v>
      </c>
      <c r="D23" s="18"/>
      <c r="E23" s="30"/>
      <c r="F23" s="29">
        <f t="shared" si="0"/>
        <v>0</v>
      </c>
    </row>
    <row r="24" spans="1:6" s="24" customFormat="1" ht="14.25">
      <c r="A24" s="20"/>
      <c r="B24" s="30"/>
      <c r="C24" s="28">
        <f t="shared" si="1"/>
        <v>0</v>
      </c>
      <c r="D24" s="19"/>
      <c r="E24" s="31"/>
      <c r="F24" s="29">
        <f t="shared" si="0"/>
        <v>0</v>
      </c>
    </row>
    <row r="25" spans="1:6" s="24" customFormat="1" ht="14.25">
      <c r="A25" s="20"/>
      <c r="B25" s="30"/>
      <c r="C25" s="28"/>
      <c r="D25" s="19"/>
      <c r="E25" s="31"/>
      <c r="F25" s="29"/>
    </row>
    <row r="26" spans="1:6" s="24" customFormat="1" ht="14.25">
      <c r="A26" s="20"/>
      <c r="B26" s="30"/>
      <c r="C26" s="28"/>
      <c r="D26" s="19"/>
      <c r="E26" s="31"/>
      <c r="F26" s="29"/>
    </row>
    <row r="27" spans="1:6" s="24" customFormat="1" ht="14.25">
      <c r="A27" s="20"/>
      <c r="B27" s="30"/>
      <c r="C27" s="28"/>
      <c r="D27" s="19"/>
      <c r="E27" s="31"/>
      <c r="F27" s="29"/>
    </row>
    <row r="28" spans="1:6" s="24" customFormat="1" ht="14.25">
      <c r="A28" s="20"/>
      <c r="B28" s="30"/>
      <c r="C28" s="28">
        <f t="shared" si="1"/>
        <v>0</v>
      </c>
      <c r="D28" s="18"/>
      <c r="E28" s="30"/>
      <c r="F28" s="29">
        <f>IF(E$35&gt;0,(E28/E$35)*100,0)</f>
        <v>0</v>
      </c>
    </row>
    <row r="29" spans="1:6" s="24" customFormat="1" ht="14.25">
      <c r="A29" s="20"/>
      <c r="B29" s="30"/>
      <c r="C29" s="28">
        <f t="shared" si="1"/>
        <v>0</v>
      </c>
      <c r="D29" s="18"/>
      <c r="E29" s="30"/>
      <c r="F29" s="29">
        <f>IF(E$35&gt;0,(E29/E$35)*100,0)</f>
        <v>0</v>
      </c>
    </row>
    <row r="30" spans="1:6" s="24" customFormat="1" ht="14.25">
      <c r="A30" s="20"/>
      <c r="B30" s="30"/>
      <c r="C30" s="28">
        <f t="shared" si="1"/>
        <v>0</v>
      </c>
      <c r="D30" s="18"/>
      <c r="E30" s="30"/>
      <c r="F30" s="29">
        <f>IF(E$35&gt;0,(E30/E$35)*100,0)</f>
        <v>0</v>
      </c>
    </row>
    <row r="31" spans="1:6" s="24" customFormat="1" ht="18" customHeight="1">
      <c r="A31" s="20"/>
      <c r="B31" s="30"/>
      <c r="C31" s="28"/>
      <c r="D31" s="18"/>
      <c r="E31" s="30"/>
      <c r="F31" s="29"/>
    </row>
    <row r="32" spans="1:6" s="24" customFormat="1" ht="14.25">
      <c r="A32" s="21"/>
      <c r="B32" s="31"/>
      <c r="C32" s="28">
        <f t="shared" si="1"/>
        <v>0</v>
      </c>
      <c r="D32" s="18"/>
      <c r="E32" s="30"/>
      <c r="F32" s="29">
        <f>IF(E$35&gt;0,(E32/E$35)*100,0)</f>
        <v>0</v>
      </c>
    </row>
    <row r="33" spans="1:6" s="24" customFormat="1" ht="14.25">
      <c r="A33" s="20"/>
      <c r="B33" s="30"/>
      <c r="C33" s="28">
        <f t="shared" si="1"/>
        <v>0</v>
      </c>
      <c r="D33" s="18"/>
      <c r="E33" s="30"/>
      <c r="F33" s="29">
        <f>IF(E$35&gt;0,(E33/E$35)*100,0)</f>
        <v>0</v>
      </c>
    </row>
    <row r="34" spans="1:6" s="24" customFormat="1" ht="14.25">
      <c r="A34" s="20"/>
      <c r="B34" s="30"/>
      <c r="C34" s="28">
        <f t="shared" si="1"/>
        <v>0</v>
      </c>
      <c r="D34" s="18"/>
      <c r="E34" s="30"/>
      <c r="F34" s="29">
        <f>IF(E$35&gt;0,(E34/E$35)*100,0)</f>
        <v>0</v>
      </c>
    </row>
    <row r="35" spans="1:6" s="24" customFormat="1" ht="21.75" customHeight="1" thickBot="1">
      <c r="A35" s="22" t="s">
        <v>94</v>
      </c>
      <c r="B35" s="32">
        <f>B6</f>
        <v>46801668162.71</v>
      </c>
      <c r="C35" s="32">
        <f t="shared" si="1"/>
        <v>100</v>
      </c>
      <c r="D35" s="23" t="s">
        <v>94</v>
      </c>
      <c r="E35" s="33">
        <f>E6+E13</f>
        <v>46801668162.71</v>
      </c>
      <c r="F35" s="34">
        <f>IF(E$35&gt;0,(E35/E$35)*100,0)</f>
        <v>100</v>
      </c>
    </row>
    <row r="36" spans="1:6" s="24" customFormat="1" ht="19.5" customHeight="1">
      <c r="A36" s="47" t="s">
        <v>325</v>
      </c>
      <c r="B36" s="48"/>
      <c r="C36" s="49"/>
      <c r="D36" s="49"/>
      <c r="E36" s="49"/>
      <c r="F36" s="49"/>
    </row>
    <row r="37" s="24" customFormat="1" ht="14.25"/>
    <row r="38" s="24" customFormat="1" ht="14.25"/>
    <row r="39" s="24" customFormat="1" ht="14.25"/>
    <row r="40" s="24" customFormat="1" ht="14.25"/>
  </sheetData>
  <mergeCells count="4">
    <mergeCell ref="A1:F1"/>
    <mergeCell ref="A2:F2"/>
    <mergeCell ref="A3:E3"/>
    <mergeCell ref="A36:F36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  <headerFooter alignWithMargins="0">
    <oddFooter>&amp;C&amp;"Times New Roman,標準"135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F36"/>
  <sheetViews>
    <sheetView workbookViewId="0" topLeftCell="A1">
      <selection activeCell="A36" sqref="A36:E36"/>
    </sheetView>
  </sheetViews>
  <sheetFormatPr defaultColWidth="9.00390625" defaultRowHeight="16.5"/>
  <cols>
    <col min="1" max="1" width="17.25390625" style="3" customWidth="1"/>
    <col min="2" max="2" width="18.75390625" style="3" customWidth="1"/>
    <col min="3" max="3" width="8.875" style="3" customWidth="1"/>
    <col min="4" max="4" width="17.125" style="3" customWidth="1"/>
    <col min="5" max="5" width="18.375" style="3" customWidth="1"/>
    <col min="6" max="6" width="8.625" style="3" customWidth="1"/>
    <col min="7" max="16384" width="9.00390625" style="3" customWidth="1"/>
  </cols>
  <sheetData>
    <row r="1" spans="1:6" s="4" customFormat="1" ht="27.75" customHeight="1">
      <c r="A1" s="46" t="s">
        <v>279</v>
      </c>
      <c r="B1" s="46"/>
      <c r="C1" s="46"/>
      <c r="D1" s="46"/>
      <c r="E1" s="46"/>
      <c r="F1" s="46"/>
    </row>
    <row r="2" spans="1:6" s="4" customFormat="1" ht="27.75" customHeight="1">
      <c r="A2" s="41" t="s">
        <v>64</v>
      </c>
      <c r="B2" s="41"/>
      <c r="C2" s="41"/>
      <c r="D2" s="41"/>
      <c r="E2" s="41"/>
      <c r="F2" s="41"/>
    </row>
    <row r="3" spans="1:5" s="4" customFormat="1" ht="10.5" customHeight="1">
      <c r="A3" s="42"/>
      <c r="B3" s="42"/>
      <c r="C3" s="42"/>
      <c r="D3" s="42"/>
      <c r="E3" s="42"/>
    </row>
    <row r="4" spans="1:6" s="4" customFormat="1" ht="18" customHeight="1" thickBot="1">
      <c r="A4" s="1"/>
      <c r="B4" s="1" t="s">
        <v>63</v>
      </c>
      <c r="C4" s="1"/>
      <c r="D4" s="1"/>
      <c r="F4" s="2" t="s">
        <v>0</v>
      </c>
    </row>
    <row r="5" spans="1:6" s="7" customFormat="1" ht="33.75" customHeight="1">
      <c r="A5" s="5" t="s">
        <v>1</v>
      </c>
      <c r="B5" s="6" t="s">
        <v>2</v>
      </c>
      <c r="C5" s="38" t="s">
        <v>29</v>
      </c>
      <c r="D5" s="6" t="s">
        <v>1</v>
      </c>
      <c r="E5" s="6" t="s">
        <v>2</v>
      </c>
      <c r="F5" s="39" t="s">
        <v>29</v>
      </c>
    </row>
    <row r="6" spans="1:6" s="10" customFormat="1" ht="26.25" customHeight="1">
      <c r="A6" s="8" t="s">
        <v>3</v>
      </c>
      <c r="B6" s="25">
        <f>SUM(B7,B14,B19)</f>
        <v>158253513734</v>
      </c>
      <c r="C6" s="26">
        <f>IF(B$6&gt;0,(B6/B$6)*100,0)</f>
        <v>100</v>
      </c>
      <c r="D6" s="9" t="s">
        <v>4</v>
      </c>
      <c r="E6" s="25">
        <f>SUM(E7,E11)</f>
        <v>142306715</v>
      </c>
      <c r="F6" s="27">
        <f aca="true" t="shared" si="0" ref="F6:F24">IF(E$35&gt;0,(E6/E$35)*100,0)</f>
        <v>0.08992325771622099</v>
      </c>
    </row>
    <row r="7" spans="1:6" s="10" customFormat="1" ht="26.25" customHeight="1">
      <c r="A7" s="11" t="s">
        <v>169</v>
      </c>
      <c r="B7" s="25">
        <f>SUM(B8:B13)</f>
        <v>13487513734</v>
      </c>
      <c r="C7" s="28">
        <f aca="true" t="shared" si="1" ref="C7:C35">IF(B$6&gt;0,(B7/B$6)*100,0)</f>
        <v>8.52272623574757</v>
      </c>
      <c r="D7" s="12" t="s">
        <v>170</v>
      </c>
      <c r="E7" s="25">
        <f>SUM(E8:E10)</f>
        <v>142306715</v>
      </c>
      <c r="F7" s="29">
        <f t="shared" si="0"/>
        <v>0.08992325771622099</v>
      </c>
    </row>
    <row r="8" spans="1:6" s="24" customFormat="1" ht="26.25" customHeight="1">
      <c r="A8" s="13" t="s">
        <v>171</v>
      </c>
      <c r="B8" s="30">
        <v>9551951</v>
      </c>
      <c r="C8" s="36">
        <f t="shared" si="1"/>
        <v>0.006035853975448135</v>
      </c>
      <c r="D8" s="14" t="s">
        <v>172</v>
      </c>
      <c r="E8" s="30"/>
      <c r="F8" s="37">
        <f t="shared" si="0"/>
        <v>0</v>
      </c>
    </row>
    <row r="9" spans="1:6" s="24" customFormat="1" ht="26.25" customHeight="1">
      <c r="A9" s="13" t="s">
        <v>173</v>
      </c>
      <c r="B9" s="30"/>
      <c r="C9" s="36">
        <f t="shared" si="1"/>
        <v>0</v>
      </c>
      <c r="D9" s="14" t="s">
        <v>174</v>
      </c>
      <c r="E9" s="30">
        <v>142306715</v>
      </c>
      <c r="F9" s="37">
        <f t="shared" si="0"/>
        <v>0.08992325771622099</v>
      </c>
    </row>
    <row r="10" spans="1:6" s="24" customFormat="1" ht="26.25" customHeight="1">
      <c r="A10" s="13" t="s">
        <v>175</v>
      </c>
      <c r="B10" s="30">
        <v>4384961783</v>
      </c>
      <c r="C10" s="36">
        <f t="shared" si="1"/>
        <v>2.770846396731798</v>
      </c>
      <c r="D10" s="14" t="s">
        <v>176</v>
      </c>
      <c r="E10" s="30"/>
      <c r="F10" s="37">
        <f t="shared" si="0"/>
        <v>0</v>
      </c>
    </row>
    <row r="11" spans="1:6" s="24" customFormat="1" ht="26.25" customHeight="1">
      <c r="A11" s="13" t="s">
        <v>177</v>
      </c>
      <c r="B11" s="30"/>
      <c r="C11" s="36">
        <f t="shared" si="1"/>
        <v>0</v>
      </c>
      <c r="D11" s="12" t="s">
        <v>178</v>
      </c>
      <c r="E11" s="25">
        <f>SUM(E12)</f>
        <v>0</v>
      </c>
      <c r="F11" s="29">
        <f t="shared" si="0"/>
        <v>0</v>
      </c>
    </row>
    <row r="12" spans="1:6" s="24" customFormat="1" ht="26.25" customHeight="1">
      <c r="A12" s="13" t="s">
        <v>179</v>
      </c>
      <c r="B12" s="30"/>
      <c r="C12" s="36">
        <f t="shared" si="1"/>
        <v>0</v>
      </c>
      <c r="D12" s="14" t="s">
        <v>180</v>
      </c>
      <c r="E12" s="30"/>
      <c r="F12" s="37">
        <f t="shared" si="0"/>
        <v>0</v>
      </c>
    </row>
    <row r="13" spans="1:6" s="24" customFormat="1" ht="26.25" customHeight="1">
      <c r="A13" s="13" t="s">
        <v>181</v>
      </c>
      <c r="B13" s="30">
        <v>9093000000</v>
      </c>
      <c r="C13" s="36">
        <f t="shared" si="1"/>
        <v>5.745843985040323</v>
      </c>
      <c r="D13" s="16" t="s">
        <v>182</v>
      </c>
      <c r="E13" s="25">
        <f>SUM(E14)</f>
        <v>158111207019</v>
      </c>
      <c r="F13" s="29">
        <f t="shared" si="0"/>
        <v>99.91007674228378</v>
      </c>
    </row>
    <row r="14" spans="1:6" s="24" customFormat="1" ht="34.5" customHeight="1">
      <c r="A14" s="17" t="s">
        <v>183</v>
      </c>
      <c r="B14" s="25">
        <f>SUM(B15:B18)</f>
        <v>144766000000</v>
      </c>
      <c r="C14" s="28">
        <f t="shared" si="1"/>
        <v>91.47727376425243</v>
      </c>
      <c r="D14" s="12" t="s">
        <v>184</v>
      </c>
      <c r="E14" s="25">
        <f>SUM(E15:E16)</f>
        <v>158111207019</v>
      </c>
      <c r="F14" s="29">
        <f t="shared" si="0"/>
        <v>99.91007674228378</v>
      </c>
    </row>
    <row r="15" spans="1:6" s="24" customFormat="1" ht="26.25" customHeight="1">
      <c r="A15" s="13" t="s">
        <v>185</v>
      </c>
      <c r="B15" s="30"/>
      <c r="C15" s="36">
        <f t="shared" si="1"/>
        <v>0</v>
      </c>
      <c r="D15" s="14" t="s">
        <v>186</v>
      </c>
      <c r="E15" s="30">
        <v>158111207019</v>
      </c>
      <c r="F15" s="37">
        <f t="shared" si="0"/>
        <v>99.91007674228378</v>
      </c>
    </row>
    <row r="16" spans="1:6" s="24" customFormat="1" ht="26.25" customHeight="1">
      <c r="A16" s="13" t="s">
        <v>187</v>
      </c>
      <c r="B16" s="30">
        <v>144766000000</v>
      </c>
      <c r="C16" s="36">
        <f t="shared" si="1"/>
        <v>91.47727376425243</v>
      </c>
      <c r="D16" s="14" t="s">
        <v>188</v>
      </c>
      <c r="E16" s="30"/>
      <c r="F16" s="37">
        <f t="shared" si="0"/>
        <v>0</v>
      </c>
    </row>
    <row r="17" spans="1:6" s="24" customFormat="1" ht="26.25" customHeight="1">
      <c r="A17" s="13" t="s">
        <v>189</v>
      </c>
      <c r="B17" s="30"/>
      <c r="C17" s="36">
        <f t="shared" si="1"/>
        <v>0</v>
      </c>
      <c r="D17" s="18"/>
      <c r="E17" s="30"/>
      <c r="F17" s="29">
        <f t="shared" si="0"/>
        <v>0</v>
      </c>
    </row>
    <row r="18" spans="1:6" s="24" customFormat="1" ht="26.25" customHeight="1">
      <c r="A18" s="13" t="s">
        <v>190</v>
      </c>
      <c r="B18" s="30"/>
      <c r="C18" s="36">
        <f t="shared" si="1"/>
        <v>0</v>
      </c>
      <c r="D18" s="18"/>
      <c r="E18" s="30"/>
      <c r="F18" s="29">
        <f t="shared" si="0"/>
        <v>0</v>
      </c>
    </row>
    <row r="19" spans="1:6" s="24" customFormat="1" ht="26.25" customHeight="1">
      <c r="A19" s="11" t="s">
        <v>191</v>
      </c>
      <c r="B19" s="25">
        <f>SUM(B20:B21)</f>
        <v>0</v>
      </c>
      <c r="C19" s="28">
        <f t="shared" si="1"/>
        <v>0</v>
      </c>
      <c r="D19" s="18"/>
      <c r="E19" s="30"/>
      <c r="F19" s="29">
        <f t="shared" si="0"/>
        <v>0</v>
      </c>
    </row>
    <row r="20" spans="1:6" s="24" customFormat="1" ht="26.25" customHeight="1">
      <c r="A20" s="13" t="s">
        <v>192</v>
      </c>
      <c r="B20" s="30"/>
      <c r="C20" s="36">
        <f t="shared" si="1"/>
        <v>0</v>
      </c>
      <c r="D20" s="19"/>
      <c r="E20" s="31"/>
      <c r="F20" s="29">
        <f t="shared" si="0"/>
        <v>0</v>
      </c>
    </row>
    <row r="21" spans="1:6" s="24" customFormat="1" ht="26.25" customHeight="1">
      <c r="A21" s="13" t="s">
        <v>193</v>
      </c>
      <c r="B21" s="30"/>
      <c r="C21" s="36">
        <f t="shared" si="1"/>
        <v>0</v>
      </c>
      <c r="D21" s="19"/>
      <c r="E21" s="31"/>
      <c r="F21" s="29">
        <f t="shared" si="0"/>
        <v>0</v>
      </c>
    </row>
    <row r="22" spans="1:6" s="24" customFormat="1" ht="14.25">
      <c r="A22" s="13"/>
      <c r="B22" s="30"/>
      <c r="C22" s="28">
        <f t="shared" si="1"/>
        <v>0</v>
      </c>
      <c r="D22" s="18"/>
      <c r="E22" s="30"/>
      <c r="F22" s="29">
        <f t="shared" si="0"/>
        <v>0</v>
      </c>
    </row>
    <row r="23" spans="1:6" s="24" customFormat="1" ht="14.25">
      <c r="A23" s="20"/>
      <c r="B23" s="30"/>
      <c r="C23" s="28">
        <f t="shared" si="1"/>
        <v>0</v>
      </c>
      <c r="D23" s="18"/>
      <c r="E23" s="30"/>
      <c r="F23" s="29">
        <f t="shared" si="0"/>
        <v>0</v>
      </c>
    </row>
    <row r="24" spans="1:6" s="24" customFormat="1" ht="14.25">
      <c r="A24" s="20"/>
      <c r="B24" s="30"/>
      <c r="C24" s="28">
        <f t="shared" si="1"/>
        <v>0</v>
      </c>
      <c r="D24" s="19"/>
      <c r="E24" s="31"/>
      <c r="F24" s="29">
        <f t="shared" si="0"/>
        <v>0</v>
      </c>
    </row>
    <row r="25" spans="1:6" s="24" customFormat="1" ht="14.25">
      <c r="A25" s="20"/>
      <c r="B25" s="30"/>
      <c r="C25" s="28"/>
      <c r="D25" s="19"/>
      <c r="E25" s="31"/>
      <c r="F25" s="29"/>
    </row>
    <row r="26" spans="1:6" s="24" customFormat="1" ht="14.25">
      <c r="A26" s="20"/>
      <c r="B26" s="30"/>
      <c r="C26" s="28"/>
      <c r="D26" s="19"/>
      <c r="E26" s="31"/>
      <c r="F26" s="29"/>
    </row>
    <row r="27" spans="1:6" s="24" customFormat="1" ht="14.25">
      <c r="A27" s="20"/>
      <c r="B27" s="30"/>
      <c r="C27" s="28"/>
      <c r="D27" s="19"/>
      <c r="E27" s="31"/>
      <c r="F27" s="29"/>
    </row>
    <row r="28" spans="1:6" s="24" customFormat="1" ht="14.25">
      <c r="A28" s="20"/>
      <c r="B28" s="30"/>
      <c r="C28" s="28">
        <f t="shared" si="1"/>
        <v>0</v>
      </c>
      <c r="D28" s="18"/>
      <c r="E28" s="30"/>
      <c r="F28" s="29">
        <f>IF(E$35&gt;0,(E28/E$35)*100,0)</f>
        <v>0</v>
      </c>
    </row>
    <row r="29" spans="1:6" s="24" customFormat="1" ht="14.25">
      <c r="A29" s="20"/>
      <c r="B29" s="30"/>
      <c r="C29" s="28">
        <f t="shared" si="1"/>
        <v>0</v>
      </c>
      <c r="D29" s="18"/>
      <c r="E29" s="30"/>
      <c r="F29" s="29">
        <f>IF(E$35&gt;0,(E29/E$35)*100,0)</f>
        <v>0</v>
      </c>
    </row>
    <row r="30" spans="1:6" s="24" customFormat="1" ht="14.25">
      <c r="A30" s="20"/>
      <c r="B30" s="30"/>
      <c r="C30" s="28">
        <f t="shared" si="1"/>
        <v>0</v>
      </c>
      <c r="D30" s="18"/>
      <c r="E30" s="30"/>
      <c r="F30" s="29">
        <f>IF(E$35&gt;0,(E30/E$35)*100,0)</f>
        <v>0</v>
      </c>
    </row>
    <row r="31" spans="1:6" s="24" customFormat="1" ht="18" customHeight="1">
      <c r="A31" s="20"/>
      <c r="B31" s="30"/>
      <c r="C31" s="28"/>
      <c r="D31" s="18"/>
      <c r="E31" s="30"/>
      <c r="F31" s="29"/>
    </row>
    <row r="32" spans="1:6" s="24" customFormat="1" ht="14.25">
      <c r="A32" s="21"/>
      <c r="B32" s="31"/>
      <c r="C32" s="28">
        <f t="shared" si="1"/>
        <v>0</v>
      </c>
      <c r="D32" s="18"/>
      <c r="E32" s="30"/>
      <c r="F32" s="29">
        <f>IF(E$35&gt;0,(E32/E$35)*100,0)</f>
        <v>0</v>
      </c>
    </row>
    <row r="33" spans="1:6" s="24" customFormat="1" ht="14.25">
      <c r="A33" s="20"/>
      <c r="B33" s="30"/>
      <c r="C33" s="28">
        <f t="shared" si="1"/>
        <v>0</v>
      </c>
      <c r="D33" s="18"/>
      <c r="E33" s="30"/>
      <c r="F33" s="29">
        <f>IF(E$35&gt;0,(E33/E$35)*100,0)</f>
        <v>0</v>
      </c>
    </row>
    <row r="34" spans="1:6" s="24" customFormat="1" ht="14.25">
      <c r="A34" s="20"/>
      <c r="B34" s="30"/>
      <c r="C34" s="28">
        <f t="shared" si="1"/>
        <v>0</v>
      </c>
      <c r="D34" s="18"/>
      <c r="E34" s="30"/>
      <c r="F34" s="29">
        <f>IF(E$35&gt;0,(E34/E$35)*100,0)</f>
        <v>0</v>
      </c>
    </row>
    <row r="35" spans="1:6" s="24" customFormat="1" ht="21.75" customHeight="1" thickBot="1">
      <c r="A35" s="22" t="s">
        <v>194</v>
      </c>
      <c r="B35" s="32">
        <f>B6</f>
        <v>158253513734</v>
      </c>
      <c r="C35" s="32">
        <f t="shared" si="1"/>
        <v>100</v>
      </c>
      <c r="D35" s="23" t="s">
        <v>194</v>
      </c>
      <c r="E35" s="33">
        <f>E6+E13</f>
        <v>158253513734</v>
      </c>
      <c r="F35" s="34">
        <f>IF(E$35&gt;0,(E35/E$35)*100,0)</f>
        <v>100</v>
      </c>
    </row>
    <row r="36" spans="1:6" s="24" customFormat="1" ht="19.5" customHeight="1">
      <c r="A36" s="47"/>
      <c r="B36" s="48"/>
      <c r="C36" s="50"/>
      <c r="D36" s="51"/>
      <c r="E36" s="15"/>
      <c r="F36" s="15"/>
    </row>
    <row r="37" s="24" customFormat="1" ht="14.25"/>
    <row r="38" s="24" customFormat="1" ht="14.25"/>
    <row r="39" s="24" customFormat="1" ht="14.25"/>
    <row r="40" s="24" customFormat="1" ht="14.25"/>
  </sheetData>
  <mergeCells count="5">
    <mergeCell ref="A1:F1"/>
    <mergeCell ref="A2:F2"/>
    <mergeCell ref="A3:E3"/>
    <mergeCell ref="A36:B36"/>
    <mergeCell ref="C36:D36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  <headerFooter alignWithMargins="0">
    <oddFooter>&amp;C&amp;"Times New Roman,標準"137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/>
  <dimension ref="A1:F36"/>
  <sheetViews>
    <sheetView workbookViewId="0" topLeftCell="A1">
      <pane xSplit="1" ySplit="5" topLeftCell="B6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A36" sqref="A36:F36"/>
    </sheetView>
  </sheetViews>
  <sheetFormatPr defaultColWidth="9.00390625" defaultRowHeight="16.5"/>
  <cols>
    <col min="1" max="1" width="17.25390625" style="3" customWidth="1"/>
    <col min="2" max="2" width="18.75390625" style="3" customWidth="1"/>
    <col min="3" max="3" width="8.875" style="3" customWidth="1"/>
    <col min="4" max="4" width="17.125" style="3" customWidth="1"/>
    <col min="5" max="5" width="18.375" style="3" customWidth="1"/>
    <col min="6" max="6" width="8.625" style="3" customWidth="1"/>
    <col min="7" max="16384" width="9.00390625" style="3" customWidth="1"/>
  </cols>
  <sheetData>
    <row r="1" spans="1:6" s="4" customFormat="1" ht="27.75" customHeight="1">
      <c r="A1" s="52" t="s">
        <v>278</v>
      </c>
      <c r="B1" s="46"/>
      <c r="C1" s="46"/>
      <c r="D1" s="46"/>
      <c r="E1" s="46"/>
      <c r="F1" s="46"/>
    </row>
    <row r="2" spans="1:6" s="4" customFormat="1" ht="27.75" customHeight="1">
      <c r="A2" s="41" t="s">
        <v>195</v>
      </c>
      <c r="B2" s="41"/>
      <c r="C2" s="41"/>
      <c r="D2" s="41"/>
      <c r="E2" s="41"/>
      <c r="F2" s="41"/>
    </row>
    <row r="3" spans="1:5" s="4" customFormat="1" ht="10.5" customHeight="1">
      <c r="A3" s="42"/>
      <c r="B3" s="42"/>
      <c r="C3" s="42"/>
      <c r="D3" s="42"/>
      <c r="E3" s="42"/>
    </row>
    <row r="4" spans="1:6" s="4" customFormat="1" ht="18" customHeight="1" thickBot="1">
      <c r="A4" s="1"/>
      <c r="B4" s="1" t="s">
        <v>196</v>
      </c>
      <c r="C4" s="1"/>
      <c r="D4" s="1"/>
      <c r="F4" s="2" t="s">
        <v>197</v>
      </c>
    </row>
    <row r="5" spans="1:6" s="7" customFormat="1" ht="33.75" customHeight="1">
      <c r="A5" s="5" t="s">
        <v>198</v>
      </c>
      <c r="B5" s="6" t="s">
        <v>199</v>
      </c>
      <c r="C5" s="38" t="s">
        <v>29</v>
      </c>
      <c r="D5" s="6" t="s">
        <v>198</v>
      </c>
      <c r="E5" s="6" t="s">
        <v>199</v>
      </c>
      <c r="F5" s="39" t="s">
        <v>29</v>
      </c>
    </row>
    <row r="6" spans="1:6" s="10" customFormat="1" ht="26.25" customHeight="1">
      <c r="A6" s="8" t="s">
        <v>200</v>
      </c>
      <c r="B6" s="25">
        <f>SUM(B7,B14,B19)</f>
        <v>48778395342.68</v>
      </c>
      <c r="C6" s="26">
        <f>IF(B$6&gt;0,(B6/B$6)*100,0)</f>
        <v>100</v>
      </c>
      <c r="D6" s="9" t="s">
        <v>201</v>
      </c>
      <c r="E6" s="25">
        <f>SUM(E7,E11)</f>
        <v>651974225</v>
      </c>
      <c r="F6" s="27">
        <f aca="true" t="shared" si="0" ref="F6:F24">IF(E$35&gt;0,(E6/E$35)*100,0)</f>
        <v>1.3366044955348033</v>
      </c>
    </row>
    <row r="7" spans="1:6" s="10" customFormat="1" ht="26.25" customHeight="1">
      <c r="A7" s="11" t="s">
        <v>169</v>
      </c>
      <c r="B7" s="25">
        <f>SUM(B8:B13)</f>
        <v>43408022382.68</v>
      </c>
      <c r="C7" s="28">
        <f aca="true" t="shared" si="1" ref="C7:C35">IF(B$6&gt;0,(B7/B$6)*100,0)</f>
        <v>88.99026316410814</v>
      </c>
      <c r="D7" s="12" t="s">
        <v>170</v>
      </c>
      <c r="E7" s="25">
        <f>SUM(E8:E10)</f>
        <v>651974225</v>
      </c>
      <c r="F7" s="29">
        <f t="shared" si="0"/>
        <v>1.3366044955348033</v>
      </c>
    </row>
    <row r="8" spans="1:6" s="24" customFormat="1" ht="26.25" customHeight="1">
      <c r="A8" s="13" t="s">
        <v>171</v>
      </c>
      <c r="B8" s="30">
        <v>42618563024.68</v>
      </c>
      <c r="C8" s="36">
        <f t="shared" si="1"/>
        <v>87.37180205555002</v>
      </c>
      <c r="D8" s="14" t="s">
        <v>172</v>
      </c>
      <c r="E8" s="30"/>
      <c r="F8" s="37">
        <f t="shared" si="0"/>
        <v>0</v>
      </c>
    </row>
    <row r="9" spans="1:6" s="24" customFormat="1" ht="26.25" customHeight="1">
      <c r="A9" s="13" t="s">
        <v>173</v>
      </c>
      <c r="B9" s="30">
        <v>0</v>
      </c>
      <c r="C9" s="36">
        <f t="shared" si="1"/>
        <v>0</v>
      </c>
      <c r="D9" s="14" t="s">
        <v>174</v>
      </c>
      <c r="E9" s="30">
        <v>651974225</v>
      </c>
      <c r="F9" s="37">
        <f t="shared" si="0"/>
        <v>1.3366044955348033</v>
      </c>
    </row>
    <row r="10" spans="1:6" s="24" customFormat="1" ht="26.25" customHeight="1">
      <c r="A10" s="13" t="s">
        <v>175</v>
      </c>
      <c r="B10" s="30">
        <v>788247358</v>
      </c>
      <c r="C10" s="36">
        <f t="shared" si="1"/>
        <v>1.6159764019754486</v>
      </c>
      <c r="D10" s="14" t="s">
        <v>176</v>
      </c>
      <c r="E10" s="30"/>
      <c r="F10" s="37">
        <f t="shared" si="0"/>
        <v>0</v>
      </c>
    </row>
    <row r="11" spans="1:6" s="24" customFormat="1" ht="26.25" customHeight="1">
      <c r="A11" s="13" t="s">
        <v>177</v>
      </c>
      <c r="B11" s="30">
        <v>0</v>
      </c>
      <c r="C11" s="36">
        <f t="shared" si="1"/>
        <v>0</v>
      </c>
      <c r="D11" s="12" t="s">
        <v>178</v>
      </c>
      <c r="E11" s="25">
        <f>SUM(E12)</f>
        <v>0</v>
      </c>
      <c r="F11" s="29">
        <f t="shared" si="0"/>
        <v>0</v>
      </c>
    </row>
    <row r="12" spans="1:6" s="24" customFormat="1" ht="26.25" customHeight="1">
      <c r="A12" s="13" t="s">
        <v>179</v>
      </c>
      <c r="B12" s="30">
        <v>1212000</v>
      </c>
      <c r="C12" s="36">
        <f t="shared" si="1"/>
        <v>0.0024847065826692485</v>
      </c>
      <c r="D12" s="14" t="s">
        <v>180</v>
      </c>
      <c r="E12" s="30">
        <v>0</v>
      </c>
      <c r="F12" s="37">
        <f t="shared" si="0"/>
        <v>0</v>
      </c>
    </row>
    <row r="13" spans="1:6" s="24" customFormat="1" ht="26.25" customHeight="1">
      <c r="A13" s="13" t="s">
        <v>181</v>
      </c>
      <c r="B13" s="30">
        <v>0</v>
      </c>
      <c r="C13" s="36">
        <f t="shared" si="1"/>
        <v>0</v>
      </c>
      <c r="D13" s="16" t="s">
        <v>182</v>
      </c>
      <c r="E13" s="25">
        <f>SUM(E14)</f>
        <v>48126421117.68</v>
      </c>
      <c r="F13" s="29">
        <f t="shared" si="0"/>
        <v>98.6633955044652</v>
      </c>
    </row>
    <row r="14" spans="1:6" s="24" customFormat="1" ht="34.5" customHeight="1">
      <c r="A14" s="17" t="s">
        <v>183</v>
      </c>
      <c r="B14" s="25">
        <f>SUM(B15:B18)</f>
        <v>5370372960</v>
      </c>
      <c r="C14" s="28">
        <f t="shared" si="1"/>
        <v>11.00973683589186</v>
      </c>
      <c r="D14" s="12" t="s">
        <v>184</v>
      </c>
      <c r="E14" s="25">
        <f>SUM(E15:E16)</f>
        <v>48126421117.68</v>
      </c>
      <c r="F14" s="29">
        <f t="shared" si="0"/>
        <v>98.6633955044652</v>
      </c>
    </row>
    <row r="15" spans="1:6" s="24" customFormat="1" ht="26.25" customHeight="1">
      <c r="A15" s="13" t="s">
        <v>185</v>
      </c>
      <c r="B15" s="30"/>
      <c r="C15" s="36">
        <f t="shared" si="1"/>
        <v>0</v>
      </c>
      <c r="D15" s="14" t="s">
        <v>186</v>
      </c>
      <c r="E15" s="30">
        <v>48126421117.68</v>
      </c>
      <c r="F15" s="37">
        <f t="shared" si="0"/>
        <v>98.6633955044652</v>
      </c>
    </row>
    <row r="16" spans="1:6" s="24" customFormat="1" ht="26.25" customHeight="1">
      <c r="A16" s="13" t="s">
        <v>187</v>
      </c>
      <c r="B16" s="30">
        <v>3694956228</v>
      </c>
      <c r="C16" s="36">
        <f t="shared" si="1"/>
        <v>7.574985199988726</v>
      </c>
      <c r="D16" s="14" t="s">
        <v>188</v>
      </c>
      <c r="E16" s="30">
        <v>0</v>
      </c>
      <c r="F16" s="37">
        <f t="shared" si="0"/>
        <v>0</v>
      </c>
    </row>
    <row r="17" spans="1:6" s="24" customFormat="1" ht="26.25" customHeight="1">
      <c r="A17" s="13" t="s">
        <v>189</v>
      </c>
      <c r="B17" s="30">
        <v>1675416732</v>
      </c>
      <c r="C17" s="36">
        <f t="shared" si="1"/>
        <v>3.4347516359031354</v>
      </c>
      <c r="D17" s="18"/>
      <c r="E17" s="30"/>
      <c r="F17" s="29">
        <f t="shared" si="0"/>
        <v>0</v>
      </c>
    </row>
    <row r="18" spans="1:6" s="24" customFormat="1" ht="26.25" customHeight="1">
      <c r="A18" s="13" t="s">
        <v>190</v>
      </c>
      <c r="B18" s="30">
        <v>0</v>
      </c>
      <c r="C18" s="36">
        <f t="shared" si="1"/>
        <v>0</v>
      </c>
      <c r="D18" s="18"/>
      <c r="E18" s="30"/>
      <c r="F18" s="29">
        <f t="shared" si="0"/>
        <v>0</v>
      </c>
    </row>
    <row r="19" spans="1:6" s="24" customFormat="1" ht="26.25" customHeight="1">
      <c r="A19" s="11" t="s">
        <v>191</v>
      </c>
      <c r="B19" s="25">
        <f>SUM(B20:B21)</f>
        <v>0</v>
      </c>
      <c r="C19" s="28">
        <f t="shared" si="1"/>
        <v>0</v>
      </c>
      <c r="D19" s="18"/>
      <c r="E19" s="30"/>
      <c r="F19" s="29">
        <f t="shared" si="0"/>
        <v>0</v>
      </c>
    </row>
    <row r="20" spans="1:6" s="24" customFormat="1" ht="26.25" customHeight="1">
      <c r="A20" s="13" t="s">
        <v>192</v>
      </c>
      <c r="B20" s="30">
        <v>0</v>
      </c>
      <c r="C20" s="36">
        <f t="shared" si="1"/>
        <v>0</v>
      </c>
      <c r="D20" s="19"/>
      <c r="E20" s="31"/>
      <c r="F20" s="29">
        <f t="shared" si="0"/>
        <v>0</v>
      </c>
    </row>
    <row r="21" spans="1:6" s="24" customFormat="1" ht="26.25" customHeight="1">
      <c r="A21" s="13" t="s">
        <v>193</v>
      </c>
      <c r="B21" s="30">
        <v>0</v>
      </c>
      <c r="C21" s="36">
        <f t="shared" si="1"/>
        <v>0</v>
      </c>
      <c r="D21" s="19"/>
      <c r="E21" s="31"/>
      <c r="F21" s="29">
        <f t="shared" si="0"/>
        <v>0</v>
      </c>
    </row>
    <row r="22" spans="1:6" s="24" customFormat="1" ht="14.25">
      <c r="A22" s="13"/>
      <c r="B22" s="30"/>
      <c r="C22" s="28">
        <f t="shared" si="1"/>
        <v>0</v>
      </c>
      <c r="D22" s="18"/>
      <c r="E22" s="30"/>
      <c r="F22" s="29">
        <f t="shared" si="0"/>
        <v>0</v>
      </c>
    </row>
    <row r="23" spans="1:6" s="24" customFormat="1" ht="14.25">
      <c r="A23" s="20"/>
      <c r="B23" s="30"/>
      <c r="C23" s="28">
        <f t="shared" si="1"/>
        <v>0</v>
      </c>
      <c r="D23" s="18"/>
      <c r="E23" s="30"/>
      <c r="F23" s="29">
        <f t="shared" si="0"/>
        <v>0</v>
      </c>
    </row>
    <row r="24" spans="1:6" s="24" customFormat="1" ht="14.25">
      <c r="A24" s="20"/>
      <c r="B24" s="30"/>
      <c r="C24" s="28">
        <f t="shared" si="1"/>
        <v>0</v>
      </c>
      <c r="D24" s="19"/>
      <c r="E24" s="31"/>
      <c r="F24" s="29">
        <f t="shared" si="0"/>
        <v>0</v>
      </c>
    </row>
    <row r="25" spans="1:6" s="24" customFormat="1" ht="14.25">
      <c r="A25" s="20"/>
      <c r="B25" s="30"/>
      <c r="C25" s="28"/>
      <c r="D25" s="19"/>
      <c r="E25" s="31"/>
      <c r="F25" s="29"/>
    </row>
    <row r="26" spans="1:6" s="24" customFormat="1" ht="14.25">
      <c r="A26" s="20"/>
      <c r="B26" s="30"/>
      <c r="C26" s="28"/>
      <c r="D26" s="19"/>
      <c r="E26" s="31"/>
      <c r="F26" s="29"/>
    </row>
    <row r="27" spans="1:6" s="24" customFormat="1" ht="14.25">
      <c r="A27" s="20"/>
      <c r="B27" s="30"/>
      <c r="C27" s="28"/>
      <c r="D27" s="19"/>
      <c r="E27" s="31"/>
      <c r="F27" s="29"/>
    </row>
    <row r="28" spans="1:6" s="24" customFormat="1" ht="14.25">
      <c r="A28" s="20"/>
      <c r="B28" s="30"/>
      <c r="C28" s="28">
        <f t="shared" si="1"/>
        <v>0</v>
      </c>
      <c r="D28" s="18"/>
      <c r="E28" s="30"/>
      <c r="F28" s="29">
        <f>IF(E$35&gt;0,(E28/E$35)*100,0)</f>
        <v>0</v>
      </c>
    </row>
    <row r="29" spans="1:6" s="24" customFormat="1" ht="14.25">
      <c r="A29" s="20"/>
      <c r="B29" s="30"/>
      <c r="C29" s="28">
        <f t="shared" si="1"/>
        <v>0</v>
      </c>
      <c r="D29" s="18"/>
      <c r="E29" s="30"/>
      <c r="F29" s="29">
        <f>IF(E$35&gt;0,(E29/E$35)*100,0)</f>
        <v>0</v>
      </c>
    </row>
    <row r="30" spans="1:6" s="24" customFormat="1" ht="14.25">
      <c r="A30" s="20"/>
      <c r="B30" s="30"/>
      <c r="C30" s="28">
        <f t="shared" si="1"/>
        <v>0</v>
      </c>
      <c r="D30" s="18"/>
      <c r="E30" s="30"/>
      <c r="F30" s="29">
        <f>IF(E$35&gt;0,(E30/E$35)*100,0)</f>
        <v>0</v>
      </c>
    </row>
    <row r="31" spans="1:6" s="24" customFormat="1" ht="18" customHeight="1">
      <c r="A31" s="20"/>
      <c r="B31" s="30"/>
      <c r="C31" s="28"/>
      <c r="D31" s="18"/>
      <c r="E31" s="30"/>
      <c r="F31" s="29"/>
    </row>
    <row r="32" spans="1:6" s="24" customFormat="1" ht="14.25">
      <c r="A32" s="21"/>
      <c r="B32" s="31"/>
      <c r="C32" s="28">
        <f t="shared" si="1"/>
        <v>0</v>
      </c>
      <c r="D32" s="18"/>
      <c r="E32" s="30"/>
      <c r="F32" s="29">
        <f>IF(E$35&gt;0,(E32/E$35)*100,0)</f>
        <v>0</v>
      </c>
    </row>
    <row r="33" spans="1:6" s="24" customFormat="1" ht="14.25">
      <c r="A33" s="20"/>
      <c r="B33" s="30"/>
      <c r="C33" s="28">
        <f t="shared" si="1"/>
        <v>0</v>
      </c>
      <c r="D33" s="18"/>
      <c r="E33" s="30"/>
      <c r="F33" s="29">
        <f>IF(E$35&gt;0,(E33/E$35)*100,0)</f>
        <v>0</v>
      </c>
    </row>
    <row r="34" spans="1:6" s="24" customFormat="1" ht="14.25">
      <c r="A34" s="20"/>
      <c r="B34" s="30"/>
      <c r="C34" s="28">
        <f t="shared" si="1"/>
        <v>0</v>
      </c>
      <c r="D34" s="18"/>
      <c r="E34" s="30"/>
      <c r="F34" s="29">
        <f>IF(E$35&gt;0,(E34/E$35)*100,0)</f>
        <v>0</v>
      </c>
    </row>
    <row r="35" spans="1:6" s="24" customFormat="1" ht="21.75" customHeight="1" thickBot="1">
      <c r="A35" s="22" t="s">
        <v>194</v>
      </c>
      <c r="B35" s="32">
        <f>B6</f>
        <v>48778395342.68</v>
      </c>
      <c r="C35" s="32">
        <f t="shared" si="1"/>
        <v>100</v>
      </c>
      <c r="D35" s="23" t="s">
        <v>194</v>
      </c>
      <c r="E35" s="33">
        <f>E6+E13</f>
        <v>48778395342.68</v>
      </c>
      <c r="F35" s="34">
        <f>IF(E$35&gt;0,(E35/E$35)*100,0)</f>
        <v>100</v>
      </c>
    </row>
    <row r="36" spans="1:6" s="24" customFormat="1" ht="19.5" customHeight="1">
      <c r="A36" s="47"/>
      <c r="B36" s="48"/>
      <c r="C36" s="50"/>
      <c r="D36" s="51"/>
      <c r="E36" s="15"/>
      <c r="F36" s="15"/>
    </row>
    <row r="37" s="24" customFormat="1" ht="14.25"/>
    <row r="38" s="24" customFormat="1" ht="14.25"/>
    <row r="39" s="24" customFormat="1" ht="14.25"/>
    <row r="40" s="24" customFormat="1" ht="14.25"/>
  </sheetData>
  <mergeCells count="5">
    <mergeCell ref="A1:F1"/>
    <mergeCell ref="A2:F2"/>
    <mergeCell ref="A3:E3"/>
    <mergeCell ref="A36:B36"/>
    <mergeCell ref="C36:D36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  <headerFooter alignWithMargins="0">
    <oddFooter>&amp;C&amp;"Times New Roman,標準"139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/>
  <dimension ref="A1:F36"/>
  <sheetViews>
    <sheetView workbookViewId="0" topLeftCell="A1">
      <pane xSplit="1" ySplit="5" topLeftCell="B6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D40" sqref="D40"/>
    </sheetView>
  </sheetViews>
  <sheetFormatPr defaultColWidth="9.00390625" defaultRowHeight="16.5"/>
  <cols>
    <col min="1" max="1" width="17.25390625" style="3" customWidth="1"/>
    <col min="2" max="2" width="18.75390625" style="3" customWidth="1"/>
    <col min="3" max="3" width="8.875" style="3" customWidth="1"/>
    <col min="4" max="4" width="17.125" style="3" customWidth="1"/>
    <col min="5" max="5" width="18.375" style="3" customWidth="1"/>
    <col min="6" max="6" width="8.625" style="3" customWidth="1"/>
    <col min="7" max="16384" width="9.00390625" style="3" customWidth="1"/>
  </cols>
  <sheetData>
    <row r="1" spans="1:6" s="4" customFormat="1" ht="27.75" customHeight="1">
      <c r="A1" s="52" t="s">
        <v>277</v>
      </c>
      <c r="B1" s="46"/>
      <c r="C1" s="46"/>
      <c r="D1" s="46"/>
      <c r="E1" s="46"/>
      <c r="F1" s="46"/>
    </row>
    <row r="2" spans="1:6" s="4" customFormat="1" ht="27.75" customHeight="1">
      <c r="A2" s="41" t="s">
        <v>202</v>
      </c>
      <c r="B2" s="41"/>
      <c r="C2" s="41"/>
      <c r="D2" s="41"/>
      <c r="E2" s="41"/>
      <c r="F2" s="41"/>
    </row>
    <row r="3" spans="1:5" s="4" customFormat="1" ht="10.5" customHeight="1">
      <c r="A3" s="42"/>
      <c r="B3" s="42"/>
      <c r="C3" s="42"/>
      <c r="D3" s="42"/>
      <c r="E3" s="42"/>
    </row>
    <row r="4" spans="1:6" s="4" customFormat="1" ht="18" customHeight="1" thickBot="1">
      <c r="A4" s="1"/>
      <c r="B4" s="1" t="s">
        <v>203</v>
      </c>
      <c r="C4" s="1"/>
      <c r="D4" s="1"/>
      <c r="F4" s="2" t="s">
        <v>204</v>
      </c>
    </row>
    <row r="5" spans="1:6" s="7" customFormat="1" ht="33.75" customHeight="1">
      <c r="A5" s="5" t="s">
        <v>205</v>
      </c>
      <c r="B5" s="6" t="s">
        <v>206</v>
      </c>
      <c r="C5" s="38" t="s">
        <v>29</v>
      </c>
      <c r="D5" s="6" t="s">
        <v>205</v>
      </c>
      <c r="E5" s="6" t="s">
        <v>206</v>
      </c>
      <c r="F5" s="39" t="s">
        <v>29</v>
      </c>
    </row>
    <row r="6" spans="1:6" s="10" customFormat="1" ht="26.25" customHeight="1">
      <c r="A6" s="8" t="s">
        <v>207</v>
      </c>
      <c r="B6" s="25">
        <f>SUM(B7,B14,B19)</f>
        <v>102155183617.97</v>
      </c>
      <c r="C6" s="26">
        <f>IF(B$6&gt;0,(B6/B$6)*100,0)</f>
        <v>100</v>
      </c>
      <c r="D6" s="9" t="s">
        <v>208</v>
      </c>
      <c r="E6" s="25">
        <f>SUM(E7,E11)</f>
        <v>1895881041.5</v>
      </c>
      <c r="F6" s="27">
        <f aca="true" t="shared" si="0" ref="F6:F24">IF(E$35&gt;0,(E6/E$35)*100,0)</f>
        <v>1.8558833476233876</v>
      </c>
    </row>
    <row r="7" spans="1:6" s="10" customFormat="1" ht="26.25" customHeight="1">
      <c r="A7" s="11" t="s">
        <v>209</v>
      </c>
      <c r="B7" s="25">
        <f>SUM(B8:B13)</f>
        <v>99800744739.03</v>
      </c>
      <c r="C7" s="28">
        <f aca="true" t="shared" si="1" ref="C7:C35">IF(B$6&gt;0,(B7/B$6)*100,0)</f>
        <v>97.69523308014901</v>
      </c>
      <c r="D7" s="12" t="s">
        <v>210</v>
      </c>
      <c r="E7" s="25">
        <f>SUM(E8:E10)</f>
        <v>1768804468.5</v>
      </c>
      <c r="F7" s="29">
        <f t="shared" si="0"/>
        <v>1.7314877286255022</v>
      </c>
    </row>
    <row r="8" spans="1:6" s="24" customFormat="1" ht="26.25" customHeight="1">
      <c r="A8" s="13" t="s">
        <v>211</v>
      </c>
      <c r="B8" s="30">
        <v>64118682172.1</v>
      </c>
      <c r="C8" s="36">
        <f t="shared" si="1"/>
        <v>62.765960474296435</v>
      </c>
      <c r="D8" s="14" t="s">
        <v>212</v>
      </c>
      <c r="E8" s="30"/>
      <c r="F8" s="37">
        <f t="shared" si="0"/>
        <v>0</v>
      </c>
    </row>
    <row r="9" spans="1:6" s="24" customFormat="1" ht="26.25" customHeight="1">
      <c r="A9" s="13" t="s">
        <v>213</v>
      </c>
      <c r="B9" s="30">
        <v>1238065.93</v>
      </c>
      <c r="C9" s="36">
        <f t="shared" si="1"/>
        <v>0.0012119462626879495</v>
      </c>
      <c r="D9" s="14" t="s">
        <v>214</v>
      </c>
      <c r="E9" s="30">
        <v>1651452413.5</v>
      </c>
      <c r="F9" s="37">
        <f t="shared" si="0"/>
        <v>1.6166114679759578</v>
      </c>
    </row>
    <row r="10" spans="1:6" s="24" customFormat="1" ht="26.25" customHeight="1">
      <c r="A10" s="13" t="s">
        <v>215</v>
      </c>
      <c r="B10" s="30">
        <v>25073818024</v>
      </c>
      <c r="C10" s="36">
        <f t="shared" si="1"/>
        <v>24.544831829355445</v>
      </c>
      <c r="D10" s="14" t="s">
        <v>216</v>
      </c>
      <c r="E10" s="30">
        <v>117352055</v>
      </c>
      <c r="F10" s="37">
        <f t="shared" si="0"/>
        <v>0.1148762606495445</v>
      </c>
    </row>
    <row r="11" spans="1:6" s="24" customFormat="1" ht="26.25" customHeight="1">
      <c r="A11" s="13" t="s">
        <v>217</v>
      </c>
      <c r="B11" s="30">
        <v>6388128455</v>
      </c>
      <c r="C11" s="36">
        <f t="shared" si="1"/>
        <v>6.253357126633633</v>
      </c>
      <c r="D11" s="12" t="s">
        <v>218</v>
      </c>
      <c r="E11" s="25">
        <f>SUM(E12)</f>
        <v>127076573</v>
      </c>
      <c r="F11" s="29">
        <f t="shared" si="0"/>
        <v>0.12439561899788519</v>
      </c>
    </row>
    <row r="12" spans="1:6" s="24" customFormat="1" ht="26.25" customHeight="1">
      <c r="A12" s="13" t="s">
        <v>219</v>
      </c>
      <c r="B12" s="30">
        <v>3844257938</v>
      </c>
      <c r="C12" s="36">
        <f t="shared" si="1"/>
        <v>3.7631550371211517</v>
      </c>
      <c r="D12" s="14" t="s">
        <v>220</v>
      </c>
      <c r="E12" s="30">
        <v>127076573</v>
      </c>
      <c r="F12" s="37">
        <f t="shared" si="0"/>
        <v>0.12439561899788519</v>
      </c>
    </row>
    <row r="13" spans="1:6" s="24" customFormat="1" ht="26.25" customHeight="1">
      <c r="A13" s="13" t="s">
        <v>221</v>
      </c>
      <c r="B13" s="30">
        <v>374620084</v>
      </c>
      <c r="C13" s="36">
        <f t="shared" si="1"/>
        <v>0.3667166664796646</v>
      </c>
      <c r="D13" s="16" t="s">
        <v>222</v>
      </c>
      <c r="E13" s="25">
        <f>SUM(E14)</f>
        <v>100259302576.47</v>
      </c>
      <c r="F13" s="29">
        <f t="shared" si="0"/>
        <v>98.14411665237661</v>
      </c>
    </row>
    <row r="14" spans="1:6" s="24" customFormat="1" ht="34.5" customHeight="1">
      <c r="A14" s="17" t="s">
        <v>223</v>
      </c>
      <c r="B14" s="25">
        <f>SUM(B15:B18)</f>
        <v>1884919564.34</v>
      </c>
      <c r="C14" s="28">
        <f t="shared" si="1"/>
        <v>1.845153126432662</v>
      </c>
      <c r="D14" s="12" t="s">
        <v>224</v>
      </c>
      <c r="E14" s="25">
        <f>SUM(E15:E16)</f>
        <v>100259302576.47</v>
      </c>
      <c r="F14" s="29">
        <f t="shared" si="0"/>
        <v>98.14411665237661</v>
      </c>
    </row>
    <row r="15" spans="1:6" s="24" customFormat="1" ht="26.25" customHeight="1">
      <c r="A15" s="13" t="s">
        <v>225</v>
      </c>
      <c r="B15" s="30">
        <v>6705725.34</v>
      </c>
      <c r="C15" s="36">
        <f t="shared" si="1"/>
        <v>0.006564253621311492</v>
      </c>
      <c r="D15" s="14" t="s">
        <v>226</v>
      </c>
      <c r="E15" s="30">
        <v>100259302576.47</v>
      </c>
      <c r="F15" s="37">
        <f t="shared" si="0"/>
        <v>98.14411665237661</v>
      </c>
    </row>
    <row r="16" spans="1:6" s="24" customFormat="1" ht="26.25" customHeight="1">
      <c r="A16" s="13" t="s">
        <v>227</v>
      </c>
      <c r="B16" s="30">
        <v>1878213839</v>
      </c>
      <c r="C16" s="36">
        <f t="shared" si="1"/>
        <v>1.8385888728113504</v>
      </c>
      <c r="D16" s="14" t="s">
        <v>228</v>
      </c>
      <c r="E16" s="30"/>
      <c r="F16" s="37">
        <f t="shared" si="0"/>
        <v>0</v>
      </c>
    </row>
    <row r="17" spans="1:6" s="24" customFormat="1" ht="26.25" customHeight="1">
      <c r="A17" s="13" t="s">
        <v>229</v>
      </c>
      <c r="B17" s="30"/>
      <c r="C17" s="36">
        <f t="shared" si="1"/>
        <v>0</v>
      </c>
      <c r="D17" s="18"/>
      <c r="E17" s="30"/>
      <c r="F17" s="29">
        <f t="shared" si="0"/>
        <v>0</v>
      </c>
    </row>
    <row r="18" spans="1:6" s="24" customFormat="1" ht="26.25" customHeight="1">
      <c r="A18" s="13" t="s">
        <v>230</v>
      </c>
      <c r="B18" s="30"/>
      <c r="C18" s="36">
        <f t="shared" si="1"/>
        <v>0</v>
      </c>
      <c r="D18" s="18"/>
      <c r="E18" s="30"/>
      <c r="F18" s="29">
        <f t="shared" si="0"/>
        <v>0</v>
      </c>
    </row>
    <row r="19" spans="1:6" s="24" customFormat="1" ht="26.25" customHeight="1">
      <c r="A19" s="11" t="s">
        <v>231</v>
      </c>
      <c r="B19" s="25">
        <f>SUM(B20:B21)</f>
        <v>469519314.6</v>
      </c>
      <c r="C19" s="28">
        <f t="shared" si="1"/>
        <v>0.459613793418318</v>
      </c>
      <c r="D19" s="18"/>
      <c r="E19" s="30"/>
      <c r="F19" s="29">
        <f t="shared" si="0"/>
        <v>0</v>
      </c>
    </row>
    <row r="20" spans="1:6" s="24" customFormat="1" ht="26.25" customHeight="1">
      <c r="A20" s="13" t="s">
        <v>232</v>
      </c>
      <c r="B20" s="30">
        <v>469519314.6</v>
      </c>
      <c r="C20" s="36">
        <f t="shared" si="1"/>
        <v>0.459613793418318</v>
      </c>
      <c r="D20" s="19"/>
      <c r="E20" s="31"/>
      <c r="F20" s="29">
        <f t="shared" si="0"/>
        <v>0</v>
      </c>
    </row>
    <row r="21" spans="1:6" s="24" customFormat="1" ht="26.25" customHeight="1">
      <c r="A21" s="13" t="s">
        <v>233</v>
      </c>
      <c r="B21" s="30"/>
      <c r="C21" s="36">
        <f t="shared" si="1"/>
        <v>0</v>
      </c>
      <c r="D21" s="19"/>
      <c r="E21" s="31"/>
      <c r="F21" s="29">
        <f t="shared" si="0"/>
        <v>0</v>
      </c>
    </row>
    <row r="22" spans="1:6" s="24" customFormat="1" ht="14.25">
      <c r="A22" s="13"/>
      <c r="B22" s="30"/>
      <c r="C22" s="28">
        <f t="shared" si="1"/>
        <v>0</v>
      </c>
      <c r="D22" s="18"/>
      <c r="E22" s="30"/>
      <c r="F22" s="29">
        <f t="shared" si="0"/>
        <v>0</v>
      </c>
    </row>
    <row r="23" spans="1:6" s="24" customFormat="1" ht="14.25">
      <c r="A23" s="20"/>
      <c r="B23" s="30"/>
      <c r="C23" s="28">
        <f t="shared" si="1"/>
        <v>0</v>
      </c>
      <c r="D23" s="18"/>
      <c r="E23" s="30"/>
      <c r="F23" s="29">
        <f t="shared" si="0"/>
        <v>0</v>
      </c>
    </row>
    <row r="24" spans="1:6" s="24" customFormat="1" ht="14.25">
      <c r="A24" s="20"/>
      <c r="B24" s="30"/>
      <c r="C24" s="28">
        <f t="shared" si="1"/>
        <v>0</v>
      </c>
      <c r="D24" s="19"/>
      <c r="E24" s="31"/>
      <c r="F24" s="29">
        <f t="shared" si="0"/>
        <v>0</v>
      </c>
    </row>
    <row r="25" spans="1:6" s="24" customFormat="1" ht="14.25">
      <c r="A25" s="20"/>
      <c r="B25" s="30"/>
      <c r="C25" s="28"/>
      <c r="D25" s="19"/>
      <c r="E25" s="31"/>
      <c r="F25" s="29"/>
    </row>
    <row r="26" spans="1:6" s="24" customFormat="1" ht="14.25">
      <c r="A26" s="20"/>
      <c r="B26" s="30"/>
      <c r="C26" s="28"/>
      <c r="D26" s="19"/>
      <c r="E26" s="31"/>
      <c r="F26" s="29"/>
    </row>
    <row r="27" spans="1:6" s="24" customFormat="1" ht="14.25">
      <c r="A27" s="20"/>
      <c r="B27" s="30"/>
      <c r="C27" s="28"/>
      <c r="D27" s="19"/>
      <c r="E27" s="31"/>
      <c r="F27" s="29"/>
    </row>
    <row r="28" spans="1:6" s="24" customFormat="1" ht="14.25">
      <c r="A28" s="20"/>
      <c r="B28" s="30"/>
      <c r="C28" s="28">
        <f t="shared" si="1"/>
        <v>0</v>
      </c>
      <c r="D28" s="18"/>
      <c r="E28" s="30"/>
      <c r="F28" s="29">
        <f>IF(E$35&gt;0,(E28/E$35)*100,0)</f>
        <v>0</v>
      </c>
    </row>
    <row r="29" spans="1:6" s="24" customFormat="1" ht="14.25">
      <c r="A29" s="20"/>
      <c r="B29" s="30"/>
      <c r="C29" s="28">
        <f t="shared" si="1"/>
        <v>0</v>
      </c>
      <c r="D29" s="18"/>
      <c r="E29" s="30"/>
      <c r="F29" s="29">
        <f>IF(E$35&gt;0,(E29/E$35)*100,0)</f>
        <v>0</v>
      </c>
    </row>
    <row r="30" spans="1:6" s="24" customFormat="1" ht="14.25">
      <c r="A30" s="20"/>
      <c r="B30" s="30"/>
      <c r="C30" s="28">
        <f t="shared" si="1"/>
        <v>0</v>
      </c>
      <c r="D30" s="18"/>
      <c r="E30" s="30"/>
      <c r="F30" s="29">
        <f>IF(E$35&gt;0,(E30/E$35)*100,0)</f>
        <v>0</v>
      </c>
    </row>
    <row r="31" spans="1:6" s="24" customFormat="1" ht="18" customHeight="1">
      <c r="A31" s="20"/>
      <c r="B31" s="30"/>
      <c r="C31" s="28"/>
      <c r="D31" s="18"/>
      <c r="E31" s="30"/>
      <c r="F31" s="29"/>
    </row>
    <row r="32" spans="1:6" s="24" customFormat="1" ht="14.25">
      <c r="A32" s="21"/>
      <c r="B32" s="31"/>
      <c r="C32" s="28">
        <f t="shared" si="1"/>
        <v>0</v>
      </c>
      <c r="D32" s="18"/>
      <c r="E32" s="30"/>
      <c r="F32" s="29">
        <f>IF(E$35&gt;0,(E32/E$35)*100,0)</f>
        <v>0</v>
      </c>
    </row>
    <row r="33" spans="1:6" s="24" customFormat="1" ht="14.25">
      <c r="A33" s="20"/>
      <c r="B33" s="30"/>
      <c r="C33" s="28">
        <f t="shared" si="1"/>
        <v>0</v>
      </c>
      <c r="D33" s="18"/>
      <c r="E33" s="30"/>
      <c r="F33" s="29">
        <f>IF(E$35&gt;0,(E33/E$35)*100,0)</f>
        <v>0</v>
      </c>
    </row>
    <row r="34" spans="1:6" s="24" customFormat="1" ht="14.25">
      <c r="A34" s="20"/>
      <c r="B34" s="30"/>
      <c r="C34" s="28">
        <f t="shared" si="1"/>
        <v>0</v>
      </c>
      <c r="D34" s="18"/>
      <c r="E34" s="30"/>
      <c r="F34" s="29">
        <f>IF(E$35&gt;0,(E34/E$35)*100,0)</f>
        <v>0</v>
      </c>
    </row>
    <row r="35" spans="1:6" s="24" customFormat="1" ht="21.75" customHeight="1" thickBot="1">
      <c r="A35" s="22" t="s">
        <v>234</v>
      </c>
      <c r="B35" s="32">
        <f>B6</f>
        <v>102155183617.97</v>
      </c>
      <c r="C35" s="32">
        <f t="shared" si="1"/>
        <v>100</v>
      </c>
      <c r="D35" s="23" t="s">
        <v>234</v>
      </c>
      <c r="E35" s="33">
        <f>E6+E13</f>
        <v>102155183617.97</v>
      </c>
      <c r="F35" s="34">
        <f>IF(E$35&gt;0,(E35/E$35)*100,0)</f>
        <v>100</v>
      </c>
    </row>
    <row r="36" spans="1:6" s="24" customFormat="1" ht="19.5" customHeight="1">
      <c r="A36" s="47" t="s">
        <v>326</v>
      </c>
      <c r="B36" s="48"/>
      <c r="C36" s="49"/>
      <c r="D36" s="49"/>
      <c r="E36" s="49"/>
      <c r="F36" s="49"/>
    </row>
    <row r="37" s="24" customFormat="1" ht="14.25"/>
    <row r="38" s="24" customFormat="1" ht="14.25"/>
    <row r="39" s="24" customFormat="1" ht="14.25"/>
    <row r="40" s="24" customFormat="1" ht="14.25"/>
  </sheetData>
  <mergeCells count="4">
    <mergeCell ref="A1:F1"/>
    <mergeCell ref="A2:F2"/>
    <mergeCell ref="A3:E3"/>
    <mergeCell ref="A36:F36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  <headerFooter alignWithMargins="0">
    <oddFooter>&amp;C&amp;"Times New Roman,標準"141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F36"/>
  <sheetViews>
    <sheetView workbookViewId="0" topLeftCell="A1">
      <pane xSplit="1" ySplit="5" topLeftCell="B6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A36" sqref="A36:F36"/>
    </sheetView>
  </sheetViews>
  <sheetFormatPr defaultColWidth="9.00390625" defaultRowHeight="16.5"/>
  <cols>
    <col min="1" max="1" width="17.25390625" style="3" customWidth="1"/>
    <col min="2" max="2" width="18.75390625" style="3" customWidth="1"/>
    <col min="3" max="3" width="8.875" style="3" customWidth="1"/>
    <col min="4" max="4" width="17.125" style="3" customWidth="1"/>
    <col min="5" max="5" width="18.375" style="3" customWidth="1"/>
    <col min="6" max="6" width="8.625" style="3" customWidth="1"/>
    <col min="7" max="16384" width="9.00390625" style="3" customWidth="1"/>
  </cols>
  <sheetData>
    <row r="1" spans="1:6" s="4" customFormat="1" ht="27.75" customHeight="1">
      <c r="A1" s="53" t="s">
        <v>276</v>
      </c>
      <c r="B1" s="46"/>
      <c r="C1" s="46"/>
      <c r="D1" s="46"/>
      <c r="E1" s="46"/>
      <c r="F1" s="46"/>
    </row>
    <row r="2" spans="1:6" s="4" customFormat="1" ht="27.75" customHeight="1">
      <c r="A2" s="41" t="s">
        <v>195</v>
      </c>
      <c r="B2" s="41"/>
      <c r="C2" s="41"/>
      <c r="D2" s="41"/>
      <c r="E2" s="41"/>
      <c r="F2" s="41"/>
    </row>
    <row r="3" spans="1:5" s="4" customFormat="1" ht="10.5" customHeight="1">
      <c r="A3" s="42"/>
      <c r="B3" s="42"/>
      <c r="C3" s="42"/>
      <c r="D3" s="42"/>
      <c r="E3" s="42"/>
    </row>
    <row r="4" spans="1:6" s="4" customFormat="1" ht="18" customHeight="1" thickBot="1">
      <c r="A4" s="1"/>
      <c r="B4" s="1" t="s">
        <v>196</v>
      </c>
      <c r="C4" s="1"/>
      <c r="D4" s="1"/>
      <c r="F4" s="2" t="s">
        <v>197</v>
      </c>
    </row>
    <row r="5" spans="1:6" s="7" customFormat="1" ht="33.75" customHeight="1">
      <c r="A5" s="5" t="s">
        <v>198</v>
      </c>
      <c r="B5" s="6" t="s">
        <v>199</v>
      </c>
      <c r="C5" s="38" t="s">
        <v>29</v>
      </c>
      <c r="D5" s="6" t="s">
        <v>198</v>
      </c>
      <c r="E5" s="6" t="s">
        <v>199</v>
      </c>
      <c r="F5" s="39" t="s">
        <v>29</v>
      </c>
    </row>
    <row r="6" spans="1:6" s="10" customFormat="1" ht="26.25" customHeight="1">
      <c r="A6" s="8" t="s">
        <v>200</v>
      </c>
      <c r="B6" s="25">
        <f>SUM(B7,B14,B19)</f>
        <v>17450064499</v>
      </c>
      <c r="C6" s="26">
        <f>IF(B$6&gt;0,(B6/B$6)*100,0)</f>
        <v>100</v>
      </c>
      <c r="D6" s="9" t="s">
        <v>201</v>
      </c>
      <c r="E6" s="25">
        <f>SUM(E7,E11)</f>
        <v>1309631017</v>
      </c>
      <c r="F6" s="27">
        <f aca="true" t="shared" si="0" ref="F6:F24">IF(E$35&gt;0,(E6/E$35)*100,0)</f>
        <v>7.505021067830725</v>
      </c>
    </row>
    <row r="7" spans="1:6" s="10" customFormat="1" ht="26.25" customHeight="1">
      <c r="A7" s="11" t="s">
        <v>169</v>
      </c>
      <c r="B7" s="25">
        <f>SUM(B8:B13)</f>
        <v>17389629078</v>
      </c>
      <c r="C7" s="28">
        <f aca="true" t="shared" si="1" ref="C7:C35">IF(B$6&gt;0,(B7/B$6)*100,0)</f>
        <v>99.65366648929313</v>
      </c>
      <c r="D7" s="12" t="s">
        <v>170</v>
      </c>
      <c r="E7" s="25">
        <f>SUM(E8:E10)</f>
        <v>183811800</v>
      </c>
      <c r="F7" s="29">
        <f t="shared" si="0"/>
        <v>1.0533588572726111</v>
      </c>
    </row>
    <row r="8" spans="1:6" s="24" customFormat="1" ht="26.25" customHeight="1">
      <c r="A8" s="13" t="s">
        <v>171</v>
      </c>
      <c r="B8" s="30">
        <v>13514656845</v>
      </c>
      <c r="C8" s="36">
        <f t="shared" si="1"/>
        <v>77.44760396601671</v>
      </c>
      <c r="D8" s="14" t="s">
        <v>172</v>
      </c>
      <c r="E8" s="30">
        <v>0</v>
      </c>
      <c r="F8" s="37">
        <f t="shared" si="0"/>
        <v>0</v>
      </c>
    </row>
    <row r="9" spans="1:6" s="24" customFormat="1" ht="26.25" customHeight="1">
      <c r="A9" s="13" t="s">
        <v>173</v>
      </c>
      <c r="B9" s="30">
        <v>0</v>
      </c>
      <c r="C9" s="36">
        <f t="shared" si="1"/>
        <v>0</v>
      </c>
      <c r="D9" s="14" t="s">
        <v>174</v>
      </c>
      <c r="E9" s="30">
        <v>2384509</v>
      </c>
      <c r="F9" s="37">
        <f t="shared" si="0"/>
        <v>0.013664757515003154</v>
      </c>
    </row>
    <row r="10" spans="1:6" s="24" customFormat="1" ht="26.25" customHeight="1">
      <c r="A10" s="13" t="s">
        <v>175</v>
      </c>
      <c r="B10" s="30">
        <v>957551836</v>
      </c>
      <c r="C10" s="36">
        <f t="shared" si="1"/>
        <v>5.487382789071489</v>
      </c>
      <c r="D10" s="14" t="s">
        <v>176</v>
      </c>
      <c r="E10" s="30">
        <v>181427291</v>
      </c>
      <c r="F10" s="37">
        <f t="shared" si="0"/>
        <v>1.0396940997576078</v>
      </c>
    </row>
    <row r="11" spans="1:6" s="24" customFormat="1" ht="26.25" customHeight="1">
      <c r="A11" s="13" t="s">
        <v>177</v>
      </c>
      <c r="B11" s="30">
        <v>0</v>
      </c>
      <c r="C11" s="36">
        <f t="shared" si="1"/>
        <v>0</v>
      </c>
      <c r="D11" s="12" t="s">
        <v>178</v>
      </c>
      <c r="E11" s="25">
        <f>SUM(E12)</f>
        <v>1125819217</v>
      </c>
      <c r="F11" s="29">
        <f t="shared" si="0"/>
        <v>6.451662210558114</v>
      </c>
    </row>
    <row r="12" spans="1:6" s="24" customFormat="1" ht="26.25" customHeight="1">
      <c r="A12" s="13" t="s">
        <v>179</v>
      </c>
      <c r="B12" s="30">
        <v>2910854429</v>
      </c>
      <c r="C12" s="36">
        <f t="shared" si="1"/>
        <v>16.68105254950095</v>
      </c>
      <c r="D12" s="14" t="s">
        <v>180</v>
      </c>
      <c r="E12" s="30">
        <v>1125819217</v>
      </c>
      <c r="F12" s="37">
        <f t="shared" si="0"/>
        <v>6.451662210558114</v>
      </c>
    </row>
    <row r="13" spans="1:6" s="24" customFormat="1" ht="26.25" customHeight="1">
      <c r="A13" s="13" t="s">
        <v>181</v>
      </c>
      <c r="B13" s="30">
        <v>6565968</v>
      </c>
      <c r="C13" s="36">
        <f t="shared" si="1"/>
        <v>0.03762718470396641</v>
      </c>
      <c r="D13" s="16" t="s">
        <v>182</v>
      </c>
      <c r="E13" s="25">
        <f>SUM(E14)</f>
        <v>16140433482</v>
      </c>
      <c r="F13" s="29">
        <f t="shared" si="0"/>
        <v>92.49497893216927</v>
      </c>
    </row>
    <row r="14" spans="1:6" s="24" customFormat="1" ht="34.5" customHeight="1">
      <c r="A14" s="17" t="s">
        <v>183</v>
      </c>
      <c r="B14" s="25">
        <f>SUM(B15:B18)</f>
        <v>60410421</v>
      </c>
      <c r="C14" s="28">
        <f t="shared" si="1"/>
        <v>0.3461902447607681</v>
      </c>
      <c r="D14" s="12" t="s">
        <v>184</v>
      </c>
      <c r="E14" s="25">
        <f>SUM(E15:E16)</f>
        <v>16140433482</v>
      </c>
      <c r="F14" s="29">
        <f t="shared" si="0"/>
        <v>92.49497893216927</v>
      </c>
    </row>
    <row r="15" spans="1:6" s="24" customFormat="1" ht="26.25" customHeight="1">
      <c r="A15" s="13" t="s">
        <v>185</v>
      </c>
      <c r="B15" s="30">
        <v>0</v>
      </c>
      <c r="C15" s="36">
        <f t="shared" si="1"/>
        <v>0</v>
      </c>
      <c r="D15" s="14" t="s">
        <v>186</v>
      </c>
      <c r="E15" s="30">
        <v>17984613439</v>
      </c>
      <c r="F15" s="37">
        <f t="shared" si="0"/>
        <v>103.06330638508892</v>
      </c>
    </row>
    <row r="16" spans="1:6" s="24" customFormat="1" ht="26.25" customHeight="1">
      <c r="A16" s="13" t="s">
        <v>187</v>
      </c>
      <c r="B16" s="30">
        <v>50976870</v>
      </c>
      <c r="C16" s="36">
        <f t="shared" si="1"/>
        <v>0.29212998039589655</v>
      </c>
      <c r="D16" s="14" t="s">
        <v>188</v>
      </c>
      <c r="E16" s="30">
        <v>-1844179957</v>
      </c>
      <c r="F16" s="37">
        <f t="shared" si="0"/>
        <v>-10.568327452919634</v>
      </c>
    </row>
    <row r="17" spans="1:6" s="24" customFormat="1" ht="26.25" customHeight="1">
      <c r="A17" s="13" t="s">
        <v>189</v>
      </c>
      <c r="B17" s="30">
        <v>0</v>
      </c>
      <c r="C17" s="36">
        <f t="shared" si="1"/>
        <v>0</v>
      </c>
      <c r="D17" s="18"/>
      <c r="E17" s="30"/>
      <c r="F17" s="29">
        <f t="shared" si="0"/>
        <v>0</v>
      </c>
    </row>
    <row r="18" spans="1:6" s="24" customFormat="1" ht="26.25" customHeight="1">
      <c r="A18" s="13" t="s">
        <v>190</v>
      </c>
      <c r="B18" s="30">
        <v>9433551</v>
      </c>
      <c r="C18" s="36">
        <f t="shared" si="1"/>
        <v>0.05406026436487157</v>
      </c>
      <c r="D18" s="18"/>
      <c r="E18" s="30"/>
      <c r="F18" s="29">
        <f t="shared" si="0"/>
        <v>0</v>
      </c>
    </row>
    <row r="19" spans="1:6" s="24" customFormat="1" ht="26.25" customHeight="1">
      <c r="A19" s="11" t="s">
        <v>191</v>
      </c>
      <c r="B19" s="25">
        <f>SUM(B20:B21)</f>
        <v>25000</v>
      </c>
      <c r="C19" s="28">
        <f t="shared" si="1"/>
        <v>0.00014326594610256403</v>
      </c>
      <c r="D19" s="18"/>
      <c r="E19" s="30"/>
      <c r="F19" s="29">
        <f t="shared" si="0"/>
        <v>0</v>
      </c>
    </row>
    <row r="20" spans="1:6" s="24" customFormat="1" ht="26.25" customHeight="1">
      <c r="A20" s="13" t="s">
        <v>192</v>
      </c>
      <c r="B20" s="30">
        <v>25000</v>
      </c>
      <c r="C20" s="36">
        <f t="shared" si="1"/>
        <v>0.00014326594610256403</v>
      </c>
      <c r="D20" s="19"/>
      <c r="E20" s="31"/>
      <c r="F20" s="29">
        <f t="shared" si="0"/>
        <v>0</v>
      </c>
    </row>
    <row r="21" spans="1:6" s="24" customFormat="1" ht="26.25" customHeight="1">
      <c r="A21" s="13" t="s">
        <v>193</v>
      </c>
      <c r="B21" s="30">
        <v>0</v>
      </c>
      <c r="C21" s="36">
        <f t="shared" si="1"/>
        <v>0</v>
      </c>
      <c r="D21" s="19"/>
      <c r="E21" s="31"/>
      <c r="F21" s="29">
        <f t="shared" si="0"/>
        <v>0</v>
      </c>
    </row>
    <row r="22" spans="1:6" s="24" customFormat="1" ht="14.25">
      <c r="A22" s="13"/>
      <c r="B22" s="30"/>
      <c r="C22" s="28">
        <f t="shared" si="1"/>
        <v>0</v>
      </c>
      <c r="D22" s="18"/>
      <c r="E22" s="30"/>
      <c r="F22" s="29">
        <f t="shared" si="0"/>
        <v>0</v>
      </c>
    </row>
    <row r="23" spans="1:6" s="24" customFormat="1" ht="14.25">
      <c r="A23" s="20"/>
      <c r="B23" s="30"/>
      <c r="C23" s="28">
        <f t="shared" si="1"/>
        <v>0</v>
      </c>
      <c r="D23" s="18"/>
      <c r="E23" s="30"/>
      <c r="F23" s="29">
        <f t="shared" si="0"/>
        <v>0</v>
      </c>
    </row>
    <row r="24" spans="1:6" s="24" customFormat="1" ht="14.25">
      <c r="A24" s="20"/>
      <c r="B24" s="30"/>
      <c r="C24" s="28">
        <f t="shared" si="1"/>
        <v>0</v>
      </c>
      <c r="D24" s="19"/>
      <c r="E24" s="31"/>
      <c r="F24" s="29">
        <f t="shared" si="0"/>
        <v>0</v>
      </c>
    </row>
    <row r="25" spans="1:6" s="24" customFormat="1" ht="14.25">
      <c r="A25" s="20"/>
      <c r="B25" s="30"/>
      <c r="C25" s="28"/>
      <c r="D25" s="19"/>
      <c r="E25" s="31"/>
      <c r="F25" s="29"/>
    </row>
    <row r="26" spans="1:6" s="24" customFormat="1" ht="14.25">
      <c r="A26" s="20"/>
      <c r="B26" s="30"/>
      <c r="C26" s="28"/>
      <c r="D26" s="19"/>
      <c r="E26" s="31"/>
      <c r="F26" s="29"/>
    </row>
    <row r="27" spans="1:6" s="24" customFormat="1" ht="14.25">
      <c r="A27" s="20"/>
      <c r="B27" s="30"/>
      <c r="C27" s="28"/>
      <c r="D27" s="19"/>
      <c r="E27" s="31"/>
      <c r="F27" s="29"/>
    </row>
    <row r="28" spans="1:6" s="24" customFormat="1" ht="14.25">
      <c r="A28" s="20"/>
      <c r="B28" s="30"/>
      <c r="C28" s="28">
        <f t="shared" si="1"/>
        <v>0</v>
      </c>
      <c r="D28" s="18"/>
      <c r="E28" s="30"/>
      <c r="F28" s="29">
        <f>IF(E$35&gt;0,(E28/E$35)*100,0)</f>
        <v>0</v>
      </c>
    </row>
    <row r="29" spans="1:6" s="24" customFormat="1" ht="14.25">
      <c r="A29" s="20"/>
      <c r="B29" s="30"/>
      <c r="C29" s="28">
        <f t="shared" si="1"/>
        <v>0</v>
      </c>
      <c r="D29" s="18"/>
      <c r="E29" s="30"/>
      <c r="F29" s="29">
        <f>IF(E$35&gt;0,(E29/E$35)*100,0)</f>
        <v>0</v>
      </c>
    </row>
    <row r="30" spans="1:6" s="24" customFormat="1" ht="14.25">
      <c r="A30" s="20"/>
      <c r="B30" s="30"/>
      <c r="C30" s="28">
        <f t="shared" si="1"/>
        <v>0</v>
      </c>
      <c r="D30" s="18"/>
      <c r="E30" s="30"/>
      <c r="F30" s="29">
        <f>IF(E$35&gt;0,(E30/E$35)*100,0)</f>
        <v>0</v>
      </c>
    </row>
    <row r="31" spans="1:6" s="24" customFormat="1" ht="18" customHeight="1">
      <c r="A31" s="20"/>
      <c r="B31" s="30"/>
      <c r="C31" s="28"/>
      <c r="D31" s="18"/>
      <c r="E31" s="30"/>
      <c r="F31" s="29"/>
    </row>
    <row r="32" spans="1:6" s="24" customFormat="1" ht="14.25">
      <c r="A32" s="21"/>
      <c r="B32" s="31"/>
      <c r="C32" s="28">
        <f t="shared" si="1"/>
        <v>0</v>
      </c>
      <c r="D32" s="18"/>
      <c r="E32" s="30"/>
      <c r="F32" s="29">
        <f>IF(E$35&gt;0,(E32/E$35)*100,0)</f>
        <v>0</v>
      </c>
    </row>
    <row r="33" spans="1:6" s="24" customFormat="1" ht="14.25">
      <c r="A33" s="20"/>
      <c r="B33" s="30"/>
      <c r="C33" s="28">
        <f t="shared" si="1"/>
        <v>0</v>
      </c>
      <c r="D33" s="18"/>
      <c r="E33" s="30"/>
      <c r="F33" s="29">
        <f>IF(E$35&gt;0,(E33/E$35)*100,0)</f>
        <v>0</v>
      </c>
    </row>
    <row r="34" spans="1:6" s="24" customFormat="1" ht="14.25">
      <c r="A34" s="20"/>
      <c r="B34" s="30"/>
      <c r="C34" s="28">
        <f t="shared" si="1"/>
        <v>0</v>
      </c>
      <c r="D34" s="18"/>
      <c r="E34" s="30"/>
      <c r="F34" s="29">
        <f>IF(E$35&gt;0,(E34/E$35)*100,0)</f>
        <v>0</v>
      </c>
    </row>
    <row r="35" spans="1:6" s="24" customFormat="1" ht="21.75" customHeight="1" thickBot="1">
      <c r="A35" s="22" t="s">
        <v>194</v>
      </c>
      <c r="B35" s="32">
        <f>B6</f>
        <v>17450064499</v>
      </c>
      <c r="C35" s="32">
        <f t="shared" si="1"/>
        <v>100</v>
      </c>
      <c r="D35" s="23" t="s">
        <v>194</v>
      </c>
      <c r="E35" s="33">
        <f>E6+E13</f>
        <v>17450064499</v>
      </c>
      <c r="F35" s="34">
        <f>IF(E$35&gt;0,(E35/E$35)*100,0)</f>
        <v>100</v>
      </c>
    </row>
    <row r="36" spans="1:6" s="24" customFormat="1" ht="19.5" customHeight="1">
      <c r="A36" s="47" t="s">
        <v>327</v>
      </c>
      <c r="B36" s="48"/>
      <c r="C36" s="49"/>
      <c r="D36" s="49"/>
      <c r="E36" s="49"/>
      <c r="F36" s="49"/>
    </row>
    <row r="37" s="24" customFormat="1" ht="14.25"/>
    <row r="38" s="24" customFormat="1" ht="14.25"/>
    <row r="39" s="24" customFormat="1" ht="14.25"/>
    <row r="40" s="24" customFormat="1" ht="14.25"/>
  </sheetData>
  <mergeCells count="4">
    <mergeCell ref="A1:F1"/>
    <mergeCell ref="A2:F2"/>
    <mergeCell ref="A3:E3"/>
    <mergeCell ref="A36:F36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  <headerFooter alignWithMargins="0">
    <oddFooter>&amp;C&amp;"Times New Roman,標準"143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/>
  <dimension ref="A1:F36"/>
  <sheetViews>
    <sheetView workbookViewId="0" topLeftCell="A1">
      <pane xSplit="1" ySplit="5" topLeftCell="B6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D38" sqref="D38"/>
    </sheetView>
  </sheetViews>
  <sheetFormatPr defaultColWidth="9.00390625" defaultRowHeight="16.5"/>
  <cols>
    <col min="1" max="1" width="17.25390625" style="3" customWidth="1"/>
    <col min="2" max="2" width="18.75390625" style="3" customWidth="1"/>
    <col min="3" max="3" width="8.875" style="3" customWidth="1"/>
    <col min="4" max="4" width="17.125" style="3" customWidth="1"/>
    <col min="5" max="5" width="18.375" style="3" customWidth="1"/>
    <col min="6" max="6" width="8.625" style="3" customWidth="1"/>
    <col min="7" max="16384" width="9.00390625" style="3" customWidth="1"/>
  </cols>
  <sheetData>
    <row r="1" spans="1:6" s="4" customFormat="1" ht="27.75" customHeight="1">
      <c r="A1" s="46" t="s">
        <v>275</v>
      </c>
      <c r="B1" s="46"/>
      <c r="C1" s="46"/>
      <c r="D1" s="46"/>
      <c r="E1" s="46"/>
      <c r="F1" s="46"/>
    </row>
    <row r="2" spans="1:6" s="4" customFormat="1" ht="27.75" customHeight="1">
      <c r="A2" s="41" t="s">
        <v>235</v>
      </c>
      <c r="B2" s="41"/>
      <c r="C2" s="41"/>
      <c r="D2" s="41"/>
      <c r="E2" s="41"/>
      <c r="F2" s="41"/>
    </row>
    <row r="3" spans="1:5" s="4" customFormat="1" ht="10.5" customHeight="1">
      <c r="A3" s="42"/>
      <c r="B3" s="42"/>
      <c r="C3" s="42"/>
      <c r="D3" s="42"/>
      <c r="E3" s="42"/>
    </row>
    <row r="4" spans="1:6" s="4" customFormat="1" ht="18" customHeight="1" thickBot="1">
      <c r="A4" s="1"/>
      <c r="B4" s="1" t="s">
        <v>236</v>
      </c>
      <c r="C4" s="1"/>
      <c r="D4" s="1"/>
      <c r="F4" s="2" t="s">
        <v>237</v>
      </c>
    </row>
    <row r="5" spans="1:6" s="7" customFormat="1" ht="33.75" customHeight="1">
      <c r="A5" s="5" t="s">
        <v>238</v>
      </c>
      <c r="B5" s="6" t="s">
        <v>239</v>
      </c>
      <c r="C5" s="38" t="s">
        <v>29</v>
      </c>
      <c r="D5" s="6" t="s">
        <v>238</v>
      </c>
      <c r="E5" s="6" t="s">
        <v>239</v>
      </c>
      <c r="F5" s="39" t="s">
        <v>29</v>
      </c>
    </row>
    <row r="6" spans="1:6" s="10" customFormat="1" ht="26.25" customHeight="1">
      <c r="A6" s="8" t="s">
        <v>240</v>
      </c>
      <c r="B6" s="25">
        <f>SUM(B7,B14,B19)</f>
        <v>12879586191</v>
      </c>
      <c r="C6" s="26">
        <f>IF(B$6&gt;0,(B6/B$6)*100,0)</f>
        <v>100</v>
      </c>
      <c r="D6" s="9" t="s">
        <v>241</v>
      </c>
      <c r="E6" s="25">
        <f>SUM(E7,E11)</f>
        <v>222584156</v>
      </c>
      <c r="F6" s="27">
        <f aca="true" t="shared" si="0" ref="F6:F24">IF(E$35&gt;0,(E6/E$35)*100,0)</f>
        <v>1.7281933805880925</v>
      </c>
    </row>
    <row r="7" spans="1:6" s="10" customFormat="1" ht="26.25" customHeight="1">
      <c r="A7" s="11" t="s">
        <v>242</v>
      </c>
      <c r="B7" s="25">
        <f>SUM(B8:B13)</f>
        <v>9946303005</v>
      </c>
      <c r="C7" s="28">
        <f aca="true" t="shared" si="1" ref="C7:C35">IF(B$6&gt;0,(B7/B$6)*100,0)</f>
        <v>77.22533051527914</v>
      </c>
      <c r="D7" s="12" t="s">
        <v>243</v>
      </c>
      <c r="E7" s="25">
        <f>SUM(E8:E10)</f>
        <v>189127615</v>
      </c>
      <c r="F7" s="29">
        <f t="shared" si="0"/>
        <v>1.468429281774275</v>
      </c>
    </row>
    <row r="8" spans="1:6" s="24" customFormat="1" ht="26.25" customHeight="1">
      <c r="A8" s="13" t="s">
        <v>244</v>
      </c>
      <c r="B8" s="30">
        <v>8567987218</v>
      </c>
      <c r="C8" s="36">
        <f t="shared" si="1"/>
        <v>66.5237771690766</v>
      </c>
      <c r="D8" s="14" t="s">
        <v>245</v>
      </c>
      <c r="E8" s="30"/>
      <c r="F8" s="37">
        <f t="shared" si="0"/>
        <v>0</v>
      </c>
    </row>
    <row r="9" spans="1:6" s="24" customFormat="1" ht="26.25" customHeight="1">
      <c r="A9" s="13" t="s">
        <v>246</v>
      </c>
      <c r="B9" s="30"/>
      <c r="C9" s="36">
        <f t="shared" si="1"/>
        <v>0</v>
      </c>
      <c r="D9" s="14" t="s">
        <v>247</v>
      </c>
      <c r="E9" s="30">
        <v>189107707</v>
      </c>
      <c r="F9" s="37">
        <f t="shared" si="0"/>
        <v>1.4682747115908485</v>
      </c>
    </row>
    <row r="10" spans="1:6" s="24" customFormat="1" ht="26.25" customHeight="1">
      <c r="A10" s="13" t="s">
        <v>248</v>
      </c>
      <c r="B10" s="30">
        <v>50906901</v>
      </c>
      <c r="C10" s="36">
        <f t="shared" si="1"/>
        <v>0.39525261328328026</v>
      </c>
      <c r="D10" s="14" t="s">
        <v>249</v>
      </c>
      <c r="E10" s="30">
        <v>19908</v>
      </c>
      <c r="F10" s="37">
        <f t="shared" si="0"/>
        <v>0.00015457018342647776</v>
      </c>
    </row>
    <row r="11" spans="1:6" s="24" customFormat="1" ht="26.25" customHeight="1">
      <c r="A11" s="13" t="s">
        <v>250</v>
      </c>
      <c r="B11" s="30"/>
      <c r="C11" s="36">
        <f t="shared" si="1"/>
        <v>0</v>
      </c>
      <c r="D11" s="12" t="s">
        <v>251</v>
      </c>
      <c r="E11" s="25">
        <f>SUM(E12)</f>
        <v>33456541</v>
      </c>
      <c r="F11" s="29">
        <f t="shared" si="0"/>
        <v>0.25976409881381723</v>
      </c>
    </row>
    <row r="12" spans="1:6" s="24" customFormat="1" ht="26.25" customHeight="1">
      <c r="A12" s="13" t="s">
        <v>252</v>
      </c>
      <c r="B12" s="30">
        <v>733646343</v>
      </c>
      <c r="C12" s="36">
        <f t="shared" si="1"/>
        <v>5.696194987325428</v>
      </c>
      <c r="D12" s="14" t="s">
        <v>253</v>
      </c>
      <c r="E12" s="30">
        <v>33456541</v>
      </c>
      <c r="F12" s="37">
        <f t="shared" si="0"/>
        <v>0.25976409881381723</v>
      </c>
    </row>
    <row r="13" spans="1:6" s="24" customFormat="1" ht="26.25" customHeight="1">
      <c r="A13" s="13" t="s">
        <v>254</v>
      </c>
      <c r="B13" s="30">
        <v>593762543</v>
      </c>
      <c r="C13" s="36">
        <f t="shared" si="1"/>
        <v>4.610105745593826</v>
      </c>
      <c r="D13" s="16" t="s">
        <v>255</v>
      </c>
      <c r="E13" s="25">
        <f>SUM(E14)</f>
        <v>12657002035</v>
      </c>
      <c r="F13" s="29">
        <f t="shared" si="0"/>
        <v>98.2718066194119</v>
      </c>
    </row>
    <row r="14" spans="1:6" s="24" customFormat="1" ht="34.5" customHeight="1">
      <c r="A14" s="17" t="s">
        <v>256</v>
      </c>
      <c r="B14" s="25">
        <f>SUM(B15:B18)</f>
        <v>2630119017</v>
      </c>
      <c r="C14" s="28">
        <f t="shared" si="1"/>
        <v>20.42083478456688</v>
      </c>
      <c r="D14" s="12" t="s">
        <v>257</v>
      </c>
      <c r="E14" s="25">
        <f>SUM(E15:E16)</f>
        <v>12657002035</v>
      </c>
      <c r="F14" s="29">
        <f t="shared" si="0"/>
        <v>98.2718066194119</v>
      </c>
    </row>
    <row r="15" spans="1:6" s="24" customFormat="1" ht="26.25" customHeight="1">
      <c r="A15" s="13" t="s">
        <v>258</v>
      </c>
      <c r="B15" s="30"/>
      <c r="C15" s="36">
        <f t="shared" si="1"/>
        <v>0</v>
      </c>
      <c r="D15" s="14" t="s">
        <v>259</v>
      </c>
      <c r="E15" s="30">
        <v>12657002035</v>
      </c>
      <c r="F15" s="37">
        <f t="shared" si="0"/>
        <v>98.2718066194119</v>
      </c>
    </row>
    <row r="16" spans="1:6" s="24" customFormat="1" ht="26.25" customHeight="1">
      <c r="A16" s="13" t="s">
        <v>260</v>
      </c>
      <c r="B16" s="30">
        <v>2630119017</v>
      </c>
      <c r="C16" s="36">
        <f t="shared" si="1"/>
        <v>20.42083478456688</v>
      </c>
      <c r="D16" s="14" t="s">
        <v>261</v>
      </c>
      <c r="E16" s="30"/>
      <c r="F16" s="37">
        <f t="shared" si="0"/>
        <v>0</v>
      </c>
    </row>
    <row r="17" spans="1:6" s="24" customFormat="1" ht="26.25" customHeight="1">
      <c r="A17" s="13" t="s">
        <v>262</v>
      </c>
      <c r="B17" s="30"/>
      <c r="C17" s="36">
        <f t="shared" si="1"/>
        <v>0</v>
      </c>
      <c r="D17" s="18"/>
      <c r="E17" s="30"/>
      <c r="F17" s="29">
        <f t="shared" si="0"/>
        <v>0</v>
      </c>
    </row>
    <row r="18" spans="1:6" s="24" customFormat="1" ht="26.25" customHeight="1">
      <c r="A18" s="13" t="s">
        <v>263</v>
      </c>
      <c r="B18" s="30"/>
      <c r="C18" s="36">
        <f t="shared" si="1"/>
        <v>0</v>
      </c>
      <c r="D18" s="18"/>
      <c r="E18" s="30"/>
      <c r="F18" s="29">
        <f t="shared" si="0"/>
        <v>0</v>
      </c>
    </row>
    <row r="19" spans="1:6" s="24" customFormat="1" ht="26.25" customHeight="1">
      <c r="A19" s="11" t="s">
        <v>264</v>
      </c>
      <c r="B19" s="25">
        <f>SUM(B20:B21)</f>
        <v>303164169</v>
      </c>
      <c r="C19" s="28">
        <f t="shared" si="1"/>
        <v>2.3538347001539934</v>
      </c>
      <c r="D19" s="18"/>
      <c r="E19" s="30"/>
      <c r="F19" s="29">
        <f t="shared" si="0"/>
        <v>0</v>
      </c>
    </row>
    <row r="20" spans="1:6" s="24" customFormat="1" ht="26.25" customHeight="1">
      <c r="A20" s="13" t="s">
        <v>265</v>
      </c>
      <c r="B20" s="30">
        <v>303164169</v>
      </c>
      <c r="C20" s="36">
        <f t="shared" si="1"/>
        <v>2.3538347001539934</v>
      </c>
      <c r="D20" s="19"/>
      <c r="E20" s="31"/>
      <c r="F20" s="29">
        <f t="shared" si="0"/>
        <v>0</v>
      </c>
    </row>
    <row r="21" spans="1:6" s="24" customFormat="1" ht="26.25" customHeight="1">
      <c r="A21" s="13" t="s">
        <v>266</v>
      </c>
      <c r="B21" s="30"/>
      <c r="C21" s="36">
        <f t="shared" si="1"/>
        <v>0</v>
      </c>
      <c r="D21" s="19"/>
      <c r="E21" s="31"/>
      <c r="F21" s="29">
        <f t="shared" si="0"/>
        <v>0</v>
      </c>
    </row>
    <row r="22" spans="1:6" s="24" customFormat="1" ht="14.25">
      <c r="A22" s="13"/>
      <c r="B22" s="30"/>
      <c r="C22" s="28">
        <f t="shared" si="1"/>
        <v>0</v>
      </c>
      <c r="D22" s="18"/>
      <c r="E22" s="30"/>
      <c r="F22" s="29">
        <f t="shared" si="0"/>
        <v>0</v>
      </c>
    </row>
    <row r="23" spans="1:6" s="24" customFormat="1" ht="14.25">
      <c r="A23" s="20"/>
      <c r="B23" s="30"/>
      <c r="C23" s="28">
        <f t="shared" si="1"/>
        <v>0</v>
      </c>
      <c r="D23" s="18"/>
      <c r="E23" s="30"/>
      <c r="F23" s="29">
        <f t="shared" si="0"/>
        <v>0</v>
      </c>
    </row>
    <row r="24" spans="1:6" s="24" customFormat="1" ht="14.25">
      <c r="A24" s="20"/>
      <c r="B24" s="30"/>
      <c r="C24" s="28">
        <f t="shared" si="1"/>
        <v>0</v>
      </c>
      <c r="D24" s="19"/>
      <c r="E24" s="31"/>
      <c r="F24" s="29">
        <f t="shared" si="0"/>
        <v>0</v>
      </c>
    </row>
    <row r="25" spans="1:6" s="24" customFormat="1" ht="14.25">
      <c r="A25" s="20"/>
      <c r="B25" s="30"/>
      <c r="C25" s="28"/>
      <c r="D25" s="19"/>
      <c r="E25" s="31"/>
      <c r="F25" s="29"/>
    </row>
    <row r="26" spans="1:6" s="24" customFormat="1" ht="14.25">
      <c r="A26" s="20"/>
      <c r="B26" s="30"/>
      <c r="C26" s="28"/>
      <c r="D26" s="19"/>
      <c r="E26" s="31"/>
      <c r="F26" s="29"/>
    </row>
    <row r="27" spans="1:6" s="24" customFormat="1" ht="14.25">
      <c r="A27" s="20"/>
      <c r="B27" s="30"/>
      <c r="C27" s="28"/>
      <c r="D27" s="19"/>
      <c r="E27" s="31"/>
      <c r="F27" s="29"/>
    </row>
    <row r="28" spans="1:6" s="24" customFormat="1" ht="14.25">
      <c r="A28" s="20"/>
      <c r="B28" s="30"/>
      <c r="C28" s="28">
        <f t="shared" si="1"/>
        <v>0</v>
      </c>
      <c r="D28" s="18"/>
      <c r="E28" s="30"/>
      <c r="F28" s="29">
        <f>IF(E$35&gt;0,(E28/E$35)*100,0)</f>
        <v>0</v>
      </c>
    </row>
    <row r="29" spans="1:6" s="24" customFormat="1" ht="14.25">
      <c r="A29" s="20"/>
      <c r="B29" s="30"/>
      <c r="C29" s="28">
        <f t="shared" si="1"/>
        <v>0</v>
      </c>
      <c r="D29" s="18"/>
      <c r="E29" s="30"/>
      <c r="F29" s="29">
        <f>IF(E$35&gt;0,(E29/E$35)*100,0)</f>
        <v>0</v>
      </c>
    </row>
    <row r="30" spans="1:6" s="24" customFormat="1" ht="14.25">
      <c r="A30" s="20"/>
      <c r="B30" s="30"/>
      <c r="C30" s="28">
        <f t="shared" si="1"/>
        <v>0</v>
      </c>
      <c r="D30" s="18"/>
      <c r="E30" s="30"/>
      <c r="F30" s="29">
        <f>IF(E$35&gt;0,(E30/E$35)*100,0)</f>
        <v>0</v>
      </c>
    </row>
    <row r="31" spans="1:6" s="24" customFormat="1" ht="18" customHeight="1">
      <c r="A31" s="20"/>
      <c r="B31" s="30"/>
      <c r="C31" s="28"/>
      <c r="D31" s="18"/>
      <c r="E31" s="30"/>
      <c r="F31" s="29"/>
    </row>
    <row r="32" spans="1:6" s="24" customFormat="1" ht="14.25">
      <c r="A32" s="21"/>
      <c r="B32" s="31"/>
      <c r="C32" s="28">
        <f t="shared" si="1"/>
        <v>0</v>
      </c>
      <c r="D32" s="18"/>
      <c r="E32" s="30"/>
      <c r="F32" s="29">
        <f>IF(E$35&gt;0,(E32/E$35)*100,0)</f>
        <v>0</v>
      </c>
    </row>
    <row r="33" spans="1:6" s="24" customFormat="1" ht="14.25">
      <c r="A33" s="20"/>
      <c r="B33" s="30"/>
      <c r="C33" s="28">
        <f t="shared" si="1"/>
        <v>0</v>
      </c>
      <c r="D33" s="18"/>
      <c r="E33" s="30"/>
      <c r="F33" s="29">
        <f>IF(E$35&gt;0,(E33/E$35)*100,0)</f>
        <v>0</v>
      </c>
    </row>
    <row r="34" spans="1:6" s="24" customFormat="1" ht="14.25">
      <c r="A34" s="20"/>
      <c r="B34" s="30"/>
      <c r="C34" s="28">
        <f t="shared" si="1"/>
        <v>0</v>
      </c>
      <c r="D34" s="18"/>
      <c r="E34" s="30"/>
      <c r="F34" s="29">
        <f>IF(E$35&gt;0,(E34/E$35)*100,0)</f>
        <v>0</v>
      </c>
    </row>
    <row r="35" spans="1:6" s="24" customFormat="1" ht="21.75" customHeight="1" thickBot="1">
      <c r="A35" s="22" t="s">
        <v>267</v>
      </c>
      <c r="B35" s="32">
        <f>B6</f>
        <v>12879586191</v>
      </c>
      <c r="C35" s="32">
        <f t="shared" si="1"/>
        <v>100</v>
      </c>
      <c r="D35" s="23" t="s">
        <v>267</v>
      </c>
      <c r="E35" s="33">
        <f>E6+E13</f>
        <v>12879586191</v>
      </c>
      <c r="F35" s="34">
        <f>IF(E$35&gt;0,(E35/E$35)*100,0)</f>
        <v>100</v>
      </c>
    </row>
    <row r="36" spans="1:6" s="24" customFormat="1" ht="19.5" customHeight="1">
      <c r="A36" s="47" t="s">
        <v>328</v>
      </c>
      <c r="B36" s="48"/>
      <c r="C36" s="49"/>
      <c r="D36" s="49"/>
      <c r="E36" s="49"/>
      <c r="F36" s="49"/>
    </row>
    <row r="37" s="24" customFormat="1" ht="14.25"/>
    <row r="38" s="24" customFormat="1" ht="14.25"/>
    <row r="39" s="24" customFormat="1" ht="14.25"/>
    <row r="40" s="24" customFormat="1" ht="14.25"/>
  </sheetData>
  <mergeCells count="4">
    <mergeCell ref="A1:F1"/>
    <mergeCell ref="A2:F2"/>
    <mergeCell ref="A3:E3"/>
    <mergeCell ref="A36:F36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  <headerFooter alignWithMargins="0">
    <oddFooter>&amp;C&amp;"Times New Roman,標準"145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/>
  <dimension ref="A1:F36"/>
  <sheetViews>
    <sheetView workbookViewId="0" topLeftCell="A1">
      <pane xSplit="1" ySplit="5" topLeftCell="B6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A36" sqref="A36:F36"/>
    </sheetView>
  </sheetViews>
  <sheetFormatPr defaultColWidth="9.00390625" defaultRowHeight="16.5"/>
  <cols>
    <col min="1" max="1" width="17.25390625" style="3" customWidth="1"/>
    <col min="2" max="2" width="18.75390625" style="3" customWidth="1"/>
    <col min="3" max="3" width="8.875" style="3" customWidth="1"/>
    <col min="4" max="4" width="17.125" style="3" customWidth="1"/>
    <col min="5" max="5" width="18.375" style="3" customWidth="1"/>
    <col min="6" max="6" width="8.625" style="3" customWidth="1"/>
    <col min="7" max="16384" width="9.00390625" style="3" customWidth="1"/>
  </cols>
  <sheetData>
    <row r="1" spans="1:6" s="4" customFormat="1" ht="27.75" customHeight="1">
      <c r="A1" s="46" t="s">
        <v>274</v>
      </c>
      <c r="B1" s="46"/>
      <c r="C1" s="46"/>
      <c r="D1" s="46"/>
      <c r="E1" s="46"/>
      <c r="F1" s="46"/>
    </row>
    <row r="2" spans="1:6" s="4" customFormat="1" ht="27.75" customHeight="1">
      <c r="A2" s="41" t="s">
        <v>235</v>
      </c>
      <c r="B2" s="41"/>
      <c r="C2" s="41"/>
      <c r="D2" s="41"/>
      <c r="E2" s="41"/>
      <c r="F2" s="41"/>
    </row>
    <row r="3" spans="1:5" s="4" customFormat="1" ht="10.5" customHeight="1">
      <c r="A3" s="42"/>
      <c r="B3" s="42"/>
      <c r="C3" s="42"/>
      <c r="D3" s="42"/>
      <c r="E3" s="42"/>
    </row>
    <row r="4" spans="1:6" s="4" customFormat="1" ht="18" customHeight="1" thickBot="1">
      <c r="A4" s="1"/>
      <c r="B4" s="1" t="s">
        <v>236</v>
      </c>
      <c r="C4" s="1"/>
      <c r="D4" s="1"/>
      <c r="F4" s="2" t="s">
        <v>237</v>
      </c>
    </row>
    <row r="5" spans="1:6" s="7" customFormat="1" ht="33.75" customHeight="1">
      <c r="A5" s="5" t="s">
        <v>238</v>
      </c>
      <c r="B5" s="6" t="s">
        <v>239</v>
      </c>
      <c r="C5" s="38" t="s">
        <v>29</v>
      </c>
      <c r="D5" s="6" t="s">
        <v>238</v>
      </c>
      <c r="E5" s="6" t="s">
        <v>239</v>
      </c>
      <c r="F5" s="39" t="s">
        <v>29</v>
      </c>
    </row>
    <row r="6" spans="1:6" s="10" customFormat="1" ht="26.25" customHeight="1">
      <c r="A6" s="8" t="s">
        <v>240</v>
      </c>
      <c r="B6" s="25">
        <f>SUM(B7,B14,B19)</f>
        <v>6333058948</v>
      </c>
      <c r="C6" s="26">
        <f>IF(B$6&gt;0,(B6/B$6)*100,0)</f>
        <v>100</v>
      </c>
      <c r="D6" s="9" t="s">
        <v>241</v>
      </c>
      <c r="E6" s="25">
        <f>SUM(E7,E11)</f>
        <v>49684466</v>
      </c>
      <c r="F6" s="27">
        <f aca="true" t="shared" si="0" ref="F6:F24">IF(E$35&gt;0,(E6/E$35)*100,0)</f>
        <v>0.784525557206293</v>
      </c>
    </row>
    <row r="7" spans="1:6" s="10" customFormat="1" ht="26.25" customHeight="1">
      <c r="A7" s="11" t="s">
        <v>242</v>
      </c>
      <c r="B7" s="25">
        <f>SUM(B8:B13)</f>
        <v>6234144586</v>
      </c>
      <c r="C7" s="28">
        <f aca="true" t="shared" si="1" ref="C7:C35">IF(B$6&gt;0,(B7/B$6)*100,0)</f>
        <v>98.4381266176081</v>
      </c>
      <c r="D7" s="12" t="s">
        <v>243</v>
      </c>
      <c r="E7" s="25">
        <f>SUM(E8:E10)</f>
        <v>6467329</v>
      </c>
      <c r="F7" s="29">
        <f t="shared" si="0"/>
        <v>0.1021201453058068</v>
      </c>
    </row>
    <row r="8" spans="1:6" s="24" customFormat="1" ht="26.25" customHeight="1">
      <c r="A8" s="13" t="s">
        <v>244</v>
      </c>
      <c r="B8" s="30">
        <v>6022871883</v>
      </c>
      <c r="C8" s="36">
        <f t="shared" si="1"/>
        <v>95.10209730326356</v>
      </c>
      <c r="D8" s="14" t="s">
        <v>245</v>
      </c>
      <c r="E8" s="30">
        <v>0</v>
      </c>
      <c r="F8" s="37">
        <f t="shared" si="0"/>
        <v>0</v>
      </c>
    </row>
    <row r="9" spans="1:6" s="24" customFormat="1" ht="26.25" customHeight="1">
      <c r="A9" s="13" t="s">
        <v>246</v>
      </c>
      <c r="B9" s="30">
        <v>0</v>
      </c>
      <c r="C9" s="36">
        <f t="shared" si="1"/>
        <v>0</v>
      </c>
      <c r="D9" s="14" t="s">
        <v>247</v>
      </c>
      <c r="E9" s="30">
        <v>6467329</v>
      </c>
      <c r="F9" s="37">
        <f t="shared" si="0"/>
        <v>0.1021201453058068</v>
      </c>
    </row>
    <row r="10" spans="1:6" s="24" customFormat="1" ht="26.25" customHeight="1">
      <c r="A10" s="13" t="s">
        <v>248</v>
      </c>
      <c r="B10" s="30">
        <v>49707679</v>
      </c>
      <c r="C10" s="36">
        <f t="shared" si="1"/>
        <v>0.7848920941387706</v>
      </c>
      <c r="D10" s="14" t="s">
        <v>249</v>
      </c>
      <c r="E10" s="30">
        <v>0</v>
      </c>
      <c r="F10" s="37">
        <f t="shared" si="0"/>
        <v>0</v>
      </c>
    </row>
    <row r="11" spans="1:6" s="24" customFormat="1" ht="26.25" customHeight="1">
      <c r="A11" s="13" t="s">
        <v>250</v>
      </c>
      <c r="B11" s="30">
        <v>0</v>
      </c>
      <c r="C11" s="36">
        <f t="shared" si="1"/>
        <v>0</v>
      </c>
      <c r="D11" s="12" t="s">
        <v>251</v>
      </c>
      <c r="E11" s="25">
        <f>SUM(E12)</f>
        <v>43217137</v>
      </c>
      <c r="F11" s="29">
        <f t="shared" si="0"/>
        <v>0.6824054119004862</v>
      </c>
    </row>
    <row r="12" spans="1:6" s="24" customFormat="1" ht="26.25" customHeight="1">
      <c r="A12" s="13" t="s">
        <v>252</v>
      </c>
      <c r="B12" s="30">
        <v>161565024</v>
      </c>
      <c r="C12" s="36">
        <f t="shared" si="1"/>
        <v>2.5511372202057703</v>
      </c>
      <c r="D12" s="14" t="s">
        <v>253</v>
      </c>
      <c r="E12" s="30">
        <v>43217137</v>
      </c>
      <c r="F12" s="37">
        <f t="shared" si="0"/>
        <v>0.6824054119004862</v>
      </c>
    </row>
    <row r="13" spans="1:6" s="24" customFormat="1" ht="26.25" customHeight="1">
      <c r="A13" s="13" t="s">
        <v>254</v>
      </c>
      <c r="B13" s="30">
        <v>0</v>
      </c>
      <c r="C13" s="36">
        <f t="shared" si="1"/>
        <v>0</v>
      </c>
      <c r="D13" s="16" t="s">
        <v>255</v>
      </c>
      <c r="E13" s="25">
        <f>SUM(E14)</f>
        <v>6283374482</v>
      </c>
      <c r="F13" s="29">
        <f t="shared" si="0"/>
        <v>99.2154744427937</v>
      </c>
    </row>
    <row r="14" spans="1:6" s="24" customFormat="1" ht="34.5" customHeight="1">
      <c r="A14" s="17" t="s">
        <v>256</v>
      </c>
      <c r="B14" s="25">
        <f>SUM(B15:B18)</f>
        <v>24208884</v>
      </c>
      <c r="C14" s="28">
        <f t="shared" si="1"/>
        <v>0.38226209796523747</v>
      </c>
      <c r="D14" s="12" t="s">
        <v>257</v>
      </c>
      <c r="E14" s="25">
        <f>SUM(E15:E16)</f>
        <v>6283374482</v>
      </c>
      <c r="F14" s="29">
        <f t="shared" si="0"/>
        <v>99.2154744427937</v>
      </c>
    </row>
    <row r="15" spans="1:6" s="24" customFormat="1" ht="26.25" customHeight="1">
      <c r="A15" s="13" t="s">
        <v>258</v>
      </c>
      <c r="B15" s="30">
        <v>0</v>
      </c>
      <c r="C15" s="36">
        <f t="shared" si="1"/>
        <v>0</v>
      </c>
      <c r="D15" s="14" t="s">
        <v>259</v>
      </c>
      <c r="E15" s="30">
        <v>6283374482</v>
      </c>
      <c r="F15" s="37">
        <f t="shared" si="0"/>
        <v>99.2154744427937</v>
      </c>
    </row>
    <row r="16" spans="1:6" s="24" customFormat="1" ht="26.25" customHeight="1">
      <c r="A16" s="13" t="s">
        <v>260</v>
      </c>
      <c r="B16" s="30">
        <v>0</v>
      </c>
      <c r="C16" s="36">
        <f t="shared" si="1"/>
        <v>0</v>
      </c>
      <c r="D16" s="14" t="s">
        <v>261</v>
      </c>
      <c r="E16" s="30"/>
      <c r="F16" s="37">
        <f t="shared" si="0"/>
        <v>0</v>
      </c>
    </row>
    <row r="17" spans="1:6" s="24" customFormat="1" ht="26.25" customHeight="1">
      <c r="A17" s="13" t="s">
        <v>262</v>
      </c>
      <c r="B17" s="30">
        <v>0</v>
      </c>
      <c r="C17" s="36">
        <f t="shared" si="1"/>
        <v>0</v>
      </c>
      <c r="D17" s="18"/>
      <c r="E17" s="30"/>
      <c r="F17" s="29">
        <f t="shared" si="0"/>
        <v>0</v>
      </c>
    </row>
    <row r="18" spans="1:6" s="24" customFormat="1" ht="26.25" customHeight="1">
      <c r="A18" s="13" t="s">
        <v>263</v>
      </c>
      <c r="B18" s="30">
        <v>24208884</v>
      </c>
      <c r="C18" s="36">
        <f t="shared" si="1"/>
        <v>0.38226209796523747</v>
      </c>
      <c r="D18" s="18"/>
      <c r="E18" s="30"/>
      <c r="F18" s="29">
        <f t="shared" si="0"/>
        <v>0</v>
      </c>
    </row>
    <row r="19" spans="1:6" s="24" customFormat="1" ht="26.25" customHeight="1">
      <c r="A19" s="11" t="s">
        <v>264</v>
      </c>
      <c r="B19" s="25">
        <f>SUM(B20:B21)</f>
        <v>74705478</v>
      </c>
      <c r="C19" s="28">
        <f t="shared" si="1"/>
        <v>1.179611284426655</v>
      </c>
      <c r="D19" s="18"/>
      <c r="E19" s="30"/>
      <c r="F19" s="29">
        <f t="shared" si="0"/>
        <v>0</v>
      </c>
    </row>
    <row r="20" spans="1:6" s="24" customFormat="1" ht="26.25" customHeight="1">
      <c r="A20" s="13" t="s">
        <v>265</v>
      </c>
      <c r="B20" s="30">
        <v>74705478</v>
      </c>
      <c r="C20" s="36">
        <f t="shared" si="1"/>
        <v>1.179611284426655</v>
      </c>
      <c r="D20" s="19"/>
      <c r="E20" s="31"/>
      <c r="F20" s="29">
        <f t="shared" si="0"/>
        <v>0</v>
      </c>
    </row>
    <row r="21" spans="1:6" s="24" customFormat="1" ht="26.25" customHeight="1">
      <c r="A21" s="13" t="s">
        <v>266</v>
      </c>
      <c r="B21" s="30">
        <v>0</v>
      </c>
      <c r="C21" s="36">
        <f t="shared" si="1"/>
        <v>0</v>
      </c>
      <c r="D21" s="19"/>
      <c r="E21" s="31"/>
      <c r="F21" s="29">
        <f t="shared" si="0"/>
        <v>0</v>
      </c>
    </row>
    <row r="22" spans="1:6" s="24" customFormat="1" ht="14.25">
      <c r="A22" s="13"/>
      <c r="B22" s="30"/>
      <c r="C22" s="28">
        <f t="shared" si="1"/>
        <v>0</v>
      </c>
      <c r="D22" s="18"/>
      <c r="E22" s="30"/>
      <c r="F22" s="29">
        <f t="shared" si="0"/>
        <v>0</v>
      </c>
    </row>
    <row r="23" spans="1:6" s="24" customFormat="1" ht="14.25">
      <c r="A23" s="20"/>
      <c r="B23" s="30"/>
      <c r="C23" s="28">
        <f t="shared" si="1"/>
        <v>0</v>
      </c>
      <c r="D23" s="18"/>
      <c r="E23" s="30"/>
      <c r="F23" s="29">
        <f t="shared" si="0"/>
        <v>0</v>
      </c>
    </row>
    <row r="24" spans="1:6" s="24" customFormat="1" ht="14.25">
      <c r="A24" s="20"/>
      <c r="B24" s="30"/>
      <c r="C24" s="28">
        <f t="shared" si="1"/>
        <v>0</v>
      </c>
      <c r="D24" s="19"/>
      <c r="E24" s="31"/>
      <c r="F24" s="29">
        <f t="shared" si="0"/>
        <v>0</v>
      </c>
    </row>
    <row r="25" spans="1:6" s="24" customFormat="1" ht="14.25">
      <c r="A25" s="20"/>
      <c r="B25" s="30"/>
      <c r="C25" s="28"/>
      <c r="D25" s="19"/>
      <c r="E25" s="31"/>
      <c r="F25" s="29"/>
    </row>
    <row r="26" spans="1:6" s="24" customFormat="1" ht="14.25">
      <c r="A26" s="20"/>
      <c r="B26" s="30"/>
      <c r="C26" s="28"/>
      <c r="D26" s="19"/>
      <c r="E26" s="31"/>
      <c r="F26" s="29"/>
    </row>
    <row r="27" spans="1:6" s="24" customFormat="1" ht="14.25">
      <c r="A27" s="20"/>
      <c r="B27" s="30"/>
      <c r="C27" s="28"/>
      <c r="D27" s="19"/>
      <c r="E27" s="31"/>
      <c r="F27" s="29"/>
    </row>
    <row r="28" spans="1:6" s="24" customFormat="1" ht="14.25">
      <c r="A28" s="20"/>
      <c r="B28" s="30"/>
      <c r="C28" s="28">
        <f t="shared" si="1"/>
        <v>0</v>
      </c>
      <c r="D28" s="18"/>
      <c r="E28" s="30"/>
      <c r="F28" s="29">
        <f>IF(E$35&gt;0,(E28/E$35)*100,0)</f>
        <v>0</v>
      </c>
    </row>
    <row r="29" spans="1:6" s="24" customFormat="1" ht="14.25">
      <c r="A29" s="20"/>
      <c r="B29" s="30"/>
      <c r="C29" s="28">
        <f t="shared" si="1"/>
        <v>0</v>
      </c>
      <c r="D29" s="18"/>
      <c r="E29" s="30"/>
      <c r="F29" s="29">
        <f>IF(E$35&gt;0,(E29/E$35)*100,0)</f>
        <v>0</v>
      </c>
    </row>
    <row r="30" spans="1:6" s="24" customFormat="1" ht="14.25">
      <c r="A30" s="20"/>
      <c r="B30" s="30"/>
      <c r="C30" s="28">
        <f t="shared" si="1"/>
        <v>0</v>
      </c>
      <c r="D30" s="18"/>
      <c r="E30" s="30"/>
      <c r="F30" s="29">
        <f>IF(E$35&gt;0,(E30/E$35)*100,0)</f>
        <v>0</v>
      </c>
    </row>
    <row r="31" spans="1:6" s="24" customFormat="1" ht="18" customHeight="1">
      <c r="A31" s="20"/>
      <c r="B31" s="30"/>
      <c r="C31" s="28"/>
      <c r="D31" s="18"/>
      <c r="E31" s="30"/>
      <c r="F31" s="29"/>
    </row>
    <row r="32" spans="1:6" s="24" customFormat="1" ht="14.25">
      <c r="A32" s="21"/>
      <c r="B32" s="31"/>
      <c r="C32" s="28">
        <f t="shared" si="1"/>
        <v>0</v>
      </c>
      <c r="D32" s="18"/>
      <c r="E32" s="30"/>
      <c r="F32" s="29">
        <f>IF(E$35&gt;0,(E32/E$35)*100,0)</f>
        <v>0</v>
      </c>
    </row>
    <row r="33" spans="1:6" s="24" customFormat="1" ht="14.25">
      <c r="A33" s="20"/>
      <c r="B33" s="30"/>
      <c r="C33" s="28">
        <f t="shared" si="1"/>
        <v>0</v>
      </c>
      <c r="D33" s="18"/>
      <c r="E33" s="30"/>
      <c r="F33" s="29">
        <f>IF(E$35&gt;0,(E33/E$35)*100,0)</f>
        <v>0</v>
      </c>
    </row>
    <row r="34" spans="1:6" s="24" customFormat="1" ht="14.25">
      <c r="A34" s="20"/>
      <c r="B34" s="30"/>
      <c r="C34" s="28">
        <f t="shared" si="1"/>
        <v>0</v>
      </c>
      <c r="D34" s="18"/>
      <c r="E34" s="30"/>
      <c r="F34" s="29">
        <f>IF(E$35&gt;0,(E34/E$35)*100,0)</f>
        <v>0</v>
      </c>
    </row>
    <row r="35" spans="1:6" s="24" customFormat="1" ht="21.75" customHeight="1" thickBot="1">
      <c r="A35" s="22" t="s">
        <v>267</v>
      </c>
      <c r="B35" s="32">
        <f>B6</f>
        <v>6333058948</v>
      </c>
      <c r="C35" s="32">
        <f t="shared" si="1"/>
        <v>100</v>
      </c>
      <c r="D35" s="23" t="s">
        <v>267</v>
      </c>
      <c r="E35" s="33">
        <f>E6+E13</f>
        <v>6333058948</v>
      </c>
      <c r="F35" s="34">
        <f>IF(E$35&gt;0,(E35/E$35)*100,0)</f>
        <v>100</v>
      </c>
    </row>
    <row r="36" spans="1:6" s="24" customFormat="1" ht="19.5" customHeight="1">
      <c r="A36" s="47" t="s">
        <v>329</v>
      </c>
      <c r="B36" s="48"/>
      <c r="C36" s="49"/>
      <c r="D36" s="49"/>
      <c r="E36" s="49"/>
      <c r="F36" s="49"/>
    </row>
    <row r="37" s="24" customFormat="1" ht="14.25"/>
    <row r="38" s="24" customFormat="1" ht="14.25"/>
    <row r="39" s="24" customFormat="1" ht="14.25"/>
    <row r="40" s="24" customFormat="1" ht="14.25"/>
  </sheetData>
  <mergeCells count="4">
    <mergeCell ref="A1:F1"/>
    <mergeCell ref="A2:F2"/>
    <mergeCell ref="A3:E3"/>
    <mergeCell ref="A36:F36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  <headerFooter alignWithMargins="0">
    <oddFooter>&amp;C&amp;"Times New Roman,標準"147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/>
  <dimension ref="A1:F36"/>
  <sheetViews>
    <sheetView workbookViewId="0" topLeftCell="A1">
      <pane xSplit="1" ySplit="5" topLeftCell="B6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A36" sqref="A36:E36"/>
    </sheetView>
  </sheetViews>
  <sheetFormatPr defaultColWidth="9.00390625" defaultRowHeight="16.5"/>
  <cols>
    <col min="1" max="1" width="17.25390625" style="3" customWidth="1"/>
    <col min="2" max="2" width="18.75390625" style="3" customWidth="1"/>
    <col min="3" max="3" width="8.875" style="3" customWidth="1"/>
    <col min="4" max="4" width="17.125" style="3" customWidth="1"/>
    <col min="5" max="5" width="18.375" style="3" customWidth="1"/>
    <col min="6" max="6" width="8.625" style="3" customWidth="1"/>
    <col min="7" max="16384" width="9.00390625" style="3" customWidth="1"/>
  </cols>
  <sheetData>
    <row r="1" spans="1:6" s="4" customFormat="1" ht="27.75" customHeight="1">
      <c r="A1" s="52" t="s">
        <v>273</v>
      </c>
      <c r="B1" s="46"/>
      <c r="C1" s="46"/>
      <c r="D1" s="46"/>
      <c r="E1" s="46"/>
      <c r="F1" s="46"/>
    </row>
    <row r="2" spans="1:6" s="4" customFormat="1" ht="27.75" customHeight="1">
      <c r="A2" s="41" t="s">
        <v>235</v>
      </c>
      <c r="B2" s="41"/>
      <c r="C2" s="41"/>
      <c r="D2" s="41"/>
      <c r="E2" s="41"/>
      <c r="F2" s="41"/>
    </row>
    <row r="3" spans="1:5" s="4" customFormat="1" ht="10.5" customHeight="1">
      <c r="A3" s="42"/>
      <c r="B3" s="42"/>
      <c r="C3" s="42"/>
      <c r="D3" s="42"/>
      <c r="E3" s="42"/>
    </row>
    <row r="4" spans="1:6" s="4" customFormat="1" ht="18" customHeight="1" thickBot="1">
      <c r="A4" s="1"/>
      <c r="B4" s="1" t="s">
        <v>236</v>
      </c>
      <c r="C4" s="1"/>
      <c r="D4" s="1"/>
      <c r="F4" s="2" t="s">
        <v>237</v>
      </c>
    </row>
    <row r="5" spans="1:6" s="7" customFormat="1" ht="33.75" customHeight="1">
      <c r="A5" s="5" t="s">
        <v>238</v>
      </c>
      <c r="B5" s="6" t="s">
        <v>239</v>
      </c>
      <c r="C5" s="38" t="s">
        <v>29</v>
      </c>
      <c r="D5" s="6" t="s">
        <v>238</v>
      </c>
      <c r="E5" s="6" t="s">
        <v>239</v>
      </c>
      <c r="F5" s="39" t="s">
        <v>29</v>
      </c>
    </row>
    <row r="6" spans="1:6" s="10" customFormat="1" ht="26.25" customHeight="1">
      <c r="A6" s="8" t="s">
        <v>240</v>
      </c>
      <c r="B6" s="25">
        <f>SUM(B7,B14,B19)</f>
        <v>1324439047</v>
      </c>
      <c r="C6" s="26">
        <f>IF(B$6&gt;0,(B6/B$6)*100,0)</f>
        <v>100</v>
      </c>
      <c r="D6" s="9" t="s">
        <v>241</v>
      </c>
      <c r="E6" s="25">
        <f>SUM(E7,E11)</f>
        <v>7347624</v>
      </c>
      <c r="F6" s="27">
        <f aca="true" t="shared" si="0" ref="F6:F24">IF(E$35&gt;0,(E6/E$35)*100,0)</f>
        <v>0.5547725292940566</v>
      </c>
    </row>
    <row r="7" spans="1:6" s="10" customFormat="1" ht="26.25" customHeight="1">
      <c r="A7" s="11" t="s">
        <v>242</v>
      </c>
      <c r="B7" s="25">
        <f>SUM(B8:B13)</f>
        <v>1302368247</v>
      </c>
      <c r="C7" s="28">
        <f aca="true" t="shared" si="1" ref="C7:C35">IF(B$6&gt;0,(B7/B$6)*100,0)</f>
        <v>98.33357374580636</v>
      </c>
      <c r="D7" s="12" t="s">
        <v>243</v>
      </c>
      <c r="E7" s="25">
        <f>SUM(E8:E10)</f>
        <v>5256824</v>
      </c>
      <c r="F7" s="29">
        <f t="shared" si="0"/>
        <v>0.39690946985497627</v>
      </c>
    </row>
    <row r="8" spans="1:6" s="24" customFormat="1" ht="26.25" customHeight="1">
      <c r="A8" s="13" t="s">
        <v>244</v>
      </c>
      <c r="B8" s="30">
        <v>1298868571</v>
      </c>
      <c r="C8" s="36">
        <f t="shared" si="1"/>
        <v>98.06933538708935</v>
      </c>
      <c r="D8" s="14" t="s">
        <v>245</v>
      </c>
      <c r="E8" s="30"/>
      <c r="F8" s="37">
        <f t="shared" si="0"/>
        <v>0</v>
      </c>
    </row>
    <row r="9" spans="1:6" s="24" customFormat="1" ht="26.25" customHeight="1">
      <c r="A9" s="13" t="s">
        <v>246</v>
      </c>
      <c r="B9" s="30"/>
      <c r="C9" s="36">
        <f t="shared" si="1"/>
        <v>0</v>
      </c>
      <c r="D9" s="14" t="s">
        <v>247</v>
      </c>
      <c r="E9" s="30">
        <v>5256824</v>
      </c>
      <c r="F9" s="37">
        <f t="shared" si="0"/>
        <v>0.39690946985497627</v>
      </c>
    </row>
    <row r="10" spans="1:6" s="24" customFormat="1" ht="26.25" customHeight="1">
      <c r="A10" s="13" t="s">
        <v>248</v>
      </c>
      <c r="B10" s="30">
        <v>35416</v>
      </c>
      <c r="C10" s="36">
        <f t="shared" si="1"/>
        <v>0.002674037743014383</v>
      </c>
      <c r="D10" s="14" t="s">
        <v>249</v>
      </c>
      <c r="E10" s="30"/>
      <c r="F10" s="37">
        <f t="shared" si="0"/>
        <v>0</v>
      </c>
    </row>
    <row r="11" spans="1:6" s="24" customFormat="1" ht="26.25" customHeight="1">
      <c r="A11" s="13" t="s">
        <v>250</v>
      </c>
      <c r="B11" s="30">
        <v>853599</v>
      </c>
      <c r="C11" s="36">
        <f t="shared" si="1"/>
        <v>0.06444985157554027</v>
      </c>
      <c r="D11" s="12" t="s">
        <v>251</v>
      </c>
      <c r="E11" s="25">
        <f>SUM(E12)</f>
        <v>2090800</v>
      </c>
      <c r="F11" s="29">
        <f t="shared" si="0"/>
        <v>0.1578630594390804</v>
      </c>
    </row>
    <row r="12" spans="1:6" s="24" customFormat="1" ht="26.25" customHeight="1">
      <c r="A12" s="13" t="s">
        <v>252</v>
      </c>
      <c r="B12" s="30">
        <v>2610661</v>
      </c>
      <c r="C12" s="36">
        <f t="shared" si="1"/>
        <v>0.1971144693984547</v>
      </c>
      <c r="D12" s="14" t="s">
        <v>253</v>
      </c>
      <c r="E12" s="30">
        <v>2090800</v>
      </c>
      <c r="F12" s="37">
        <f t="shared" si="0"/>
        <v>0.1578630594390804</v>
      </c>
    </row>
    <row r="13" spans="1:6" s="24" customFormat="1" ht="26.25" customHeight="1">
      <c r="A13" s="13" t="s">
        <v>254</v>
      </c>
      <c r="B13" s="30"/>
      <c r="C13" s="36">
        <f t="shared" si="1"/>
        <v>0</v>
      </c>
      <c r="D13" s="16" t="s">
        <v>255</v>
      </c>
      <c r="E13" s="25">
        <f>SUM(E14)</f>
        <v>1317091423</v>
      </c>
      <c r="F13" s="29">
        <f t="shared" si="0"/>
        <v>99.44522747070594</v>
      </c>
    </row>
    <row r="14" spans="1:6" s="24" customFormat="1" ht="34.5" customHeight="1">
      <c r="A14" s="17" t="s">
        <v>256</v>
      </c>
      <c r="B14" s="25">
        <f>SUM(B15:B18)</f>
        <v>2070800</v>
      </c>
      <c r="C14" s="28">
        <f t="shared" si="1"/>
        <v>0.15635298617105783</v>
      </c>
      <c r="D14" s="12" t="s">
        <v>257</v>
      </c>
      <c r="E14" s="25">
        <f>SUM(E15:E16)</f>
        <v>1317091423</v>
      </c>
      <c r="F14" s="29">
        <f t="shared" si="0"/>
        <v>99.44522747070594</v>
      </c>
    </row>
    <row r="15" spans="1:6" s="24" customFormat="1" ht="26.25" customHeight="1">
      <c r="A15" s="13" t="s">
        <v>258</v>
      </c>
      <c r="B15" s="30"/>
      <c r="C15" s="36">
        <f t="shared" si="1"/>
        <v>0</v>
      </c>
      <c r="D15" s="14" t="s">
        <v>259</v>
      </c>
      <c r="E15" s="30">
        <v>1317091423</v>
      </c>
      <c r="F15" s="37">
        <f t="shared" si="0"/>
        <v>99.44522747070594</v>
      </c>
    </row>
    <row r="16" spans="1:6" s="24" customFormat="1" ht="26.25" customHeight="1">
      <c r="A16" s="13" t="s">
        <v>260</v>
      </c>
      <c r="B16" s="30"/>
      <c r="C16" s="36">
        <f t="shared" si="1"/>
        <v>0</v>
      </c>
      <c r="D16" s="14" t="s">
        <v>261</v>
      </c>
      <c r="E16" s="30"/>
      <c r="F16" s="37">
        <f t="shared" si="0"/>
        <v>0</v>
      </c>
    </row>
    <row r="17" spans="1:6" s="24" customFormat="1" ht="26.25" customHeight="1">
      <c r="A17" s="13" t="s">
        <v>262</v>
      </c>
      <c r="B17" s="30"/>
      <c r="C17" s="36">
        <f t="shared" si="1"/>
        <v>0</v>
      </c>
      <c r="D17" s="18"/>
      <c r="E17" s="30"/>
      <c r="F17" s="29">
        <f t="shared" si="0"/>
        <v>0</v>
      </c>
    </row>
    <row r="18" spans="1:6" s="24" customFormat="1" ht="26.25" customHeight="1">
      <c r="A18" s="13" t="s">
        <v>263</v>
      </c>
      <c r="B18" s="30">
        <v>2070800</v>
      </c>
      <c r="C18" s="36">
        <f t="shared" si="1"/>
        <v>0.15635298617105783</v>
      </c>
      <c r="D18" s="18"/>
      <c r="E18" s="30"/>
      <c r="F18" s="29">
        <f t="shared" si="0"/>
        <v>0</v>
      </c>
    </row>
    <row r="19" spans="1:6" s="24" customFormat="1" ht="26.25" customHeight="1">
      <c r="A19" s="11" t="s">
        <v>264</v>
      </c>
      <c r="B19" s="25">
        <f>SUM(B20:B21)</f>
        <v>20000000</v>
      </c>
      <c r="C19" s="28">
        <f t="shared" si="1"/>
        <v>1.510073268022579</v>
      </c>
      <c r="D19" s="18"/>
      <c r="E19" s="30"/>
      <c r="F19" s="29">
        <f t="shared" si="0"/>
        <v>0</v>
      </c>
    </row>
    <row r="20" spans="1:6" s="24" customFormat="1" ht="26.25" customHeight="1">
      <c r="A20" s="13" t="s">
        <v>265</v>
      </c>
      <c r="B20" s="30">
        <v>20000000</v>
      </c>
      <c r="C20" s="36">
        <f t="shared" si="1"/>
        <v>1.510073268022579</v>
      </c>
      <c r="D20" s="19"/>
      <c r="E20" s="31"/>
      <c r="F20" s="29">
        <f t="shared" si="0"/>
        <v>0</v>
      </c>
    </row>
    <row r="21" spans="1:6" s="24" customFormat="1" ht="26.25" customHeight="1">
      <c r="A21" s="13" t="s">
        <v>266</v>
      </c>
      <c r="B21" s="30"/>
      <c r="C21" s="36">
        <f t="shared" si="1"/>
        <v>0</v>
      </c>
      <c r="D21" s="19"/>
      <c r="E21" s="31"/>
      <c r="F21" s="29">
        <f t="shared" si="0"/>
        <v>0</v>
      </c>
    </row>
    <row r="22" spans="1:6" s="24" customFormat="1" ht="14.25">
      <c r="A22" s="13"/>
      <c r="B22" s="30"/>
      <c r="C22" s="28">
        <f t="shared" si="1"/>
        <v>0</v>
      </c>
      <c r="D22" s="18"/>
      <c r="E22" s="30"/>
      <c r="F22" s="29">
        <f t="shared" si="0"/>
        <v>0</v>
      </c>
    </row>
    <row r="23" spans="1:6" s="24" customFormat="1" ht="14.25">
      <c r="A23" s="20"/>
      <c r="B23" s="30"/>
      <c r="C23" s="28">
        <f t="shared" si="1"/>
        <v>0</v>
      </c>
      <c r="D23" s="18"/>
      <c r="E23" s="30"/>
      <c r="F23" s="29">
        <f t="shared" si="0"/>
        <v>0</v>
      </c>
    </row>
    <row r="24" spans="1:6" s="24" customFormat="1" ht="14.25">
      <c r="A24" s="20"/>
      <c r="B24" s="30"/>
      <c r="C24" s="28">
        <f t="shared" si="1"/>
        <v>0</v>
      </c>
      <c r="D24" s="19"/>
      <c r="E24" s="31"/>
      <c r="F24" s="29">
        <f t="shared" si="0"/>
        <v>0</v>
      </c>
    </row>
    <row r="25" spans="1:6" s="24" customFormat="1" ht="14.25">
      <c r="A25" s="20"/>
      <c r="B25" s="30"/>
      <c r="C25" s="28"/>
      <c r="D25" s="19"/>
      <c r="E25" s="31"/>
      <c r="F25" s="29"/>
    </row>
    <row r="26" spans="1:6" s="24" customFormat="1" ht="14.25">
      <c r="A26" s="20"/>
      <c r="B26" s="30"/>
      <c r="C26" s="28"/>
      <c r="D26" s="19"/>
      <c r="E26" s="31"/>
      <c r="F26" s="29"/>
    </row>
    <row r="27" spans="1:6" s="24" customFormat="1" ht="14.25">
      <c r="A27" s="20"/>
      <c r="B27" s="30"/>
      <c r="C27" s="28"/>
      <c r="D27" s="19"/>
      <c r="E27" s="31"/>
      <c r="F27" s="29"/>
    </row>
    <row r="28" spans="1:6" s="24" customFormat="1" ht="14.25">
      <c r="A28" s="20"/>
      <c r="B28" s="30"/>
      <c r="C28" s="28">
        <f t="shared" si="1"/>
        <v>0</v>
      </c>
      <c r="D28" s="18"/>
      <c r="E28" s="30"/>
      <c r="F28" s="29">
        <f>IF(E$35&gt;0,(E28/E$35)*100,0)</f>
        <v>0</v>
      </c>
    </row>
    <row r="29" spans="1:6" s="24" customFormat="1" ht="14.25">
      <c r="A29" s="20"/>
      <c r="B29" s="30"/>
      <c r="C29" s="28">
        <f t="shared" si="1"/>
        <v>0</v>
      </c>
      <c r="D29" s="18"/>
      <c r="E29" s="30"/>
      <c r="F29" s="29">
        <f>IF(E$35&gt;0,(E29/E$35)*100,0)</f>
        <v>0</v>
      </c>
    </row>
    <row r="30" spans="1:6" s="24" customFormat="1" ht="14.25">
      <c r="A30" s="20"/>
      <c r="B30" s="30"/>
      <c r="C30" s="28">
        <f t="shared" si="1"/>
        <v>0</v>
      </c>
      <c r="D30" s="18"/>
      <c r="E30" s="30"/>
      <c r="F30" s="29">
        <f>IF(E$35&gt;0,(E30/E$35)*100,0)</f>
        <v>0</v>
      </c>
    </row>
    <row r="31" spans="1:6" s="24" customFormat="1" ht="18" customHeight="1">
      <c r="A31" s="20"/>
      <c r="B31" s="30"/>
      <c r="C31" s="28"/>
      <c r="D31" s="18"/>
      <c r="E31" s="30"/>
      <c r="F31" s="29"/>
    </row>
    <row r="32" spans="1:6" s="24" customFormat="1" ht="14.25">
      <c r="A32" s="21"/>
      <c r="B32" s="31"/>
      <c r="C32" s="28">
        <f t="shared" si="1"/>
        <v>0</v>
      </c>
      <c r="D32" s="18"/>
      <c r="E32" s="30"/>
      <c r="F32" s="29">
        <f>IF(E$35&gt;0,(E32/E$35)*100,0)</f>
        <v>0</v>
      </c>
    </row>
    <row r="33" spans="1:6" s="24" customFormat="1" ht="14.25">
      <c r="A33" s="20"/>
      <c r="B33" s="30"/>
      <c r="C33" s="28">
        <f t="shared" si="1"/>
        <v>0</v>
      </c>
      <c r="D33" s="18"/>
      <c r="E33" s="30"/>
      <c r="F33" s="29">
        <f>IF(E$35&gt;0,(E33/E$35)*100,0)</f>
        <v>0</v>
      </c>
    </row>
    <row r="34" spans="1:6" s="24" customFormat="1" ht="14.25">
      <c r="A34" s="20"/>
      <c r="B34" s="30"/>
      <c r="C34" s="28">
        <f t="shared" si="1"/>
        <v>0</v>
      </c>
      <c r="D34" s="18"/>
      <c r="E34" s="30"/>
      <c r="F34" s="29">
        <f>IF(E$35&gt;0,(E34/E$35)*100,0)</f>
        <v>0</v>
      </c>
    </row>
    <row r="35" spans="1:6" s="24" customFormat="1" ht="21.75" customHeight="1" thickBot="1">
      <c r="A35" s="22" t="s">
        <v>267</v>
      </c>
      <c r="B35" s="32">
        <f>B6</f>
        <v>1324439047</v>
      </c>
      <c r="C35" s="32">
        <f t="shared" si="1"/>
        <v>100</v>
      </c>
      <c r="D35" s="23" t="s">
        <v>267</v>
      </c>
      <c r="E35" s="33">
        <f>E6+E13</f>
        <v>1324439047</v>
      </c>
      <c r="F35" s="34">
        <f>IF(E$35&gt;0,(E35/E$35)*100,0)</f>
        <v>100</v>
      </c>
    </row>
    <row r="36" spans="1:6" s="24" customFormat="1" ht="19.5" customHeight="1">
      <c r="A36" s="47"/>
      <c r="B36" s="48"/>
      <c r="C36" s="50"/>
      <c r="D36" s="51"/>
      <c r="E36" s="15"/>
      <c r="F36" s="15"/>
    </row>
    <row r="37" s="24" customFormat="1" ht="14.25"/>
    <row r="38" s="24" customFormat="1" ht="14.25"/>
    <row r="39" s="24" customFormat="1" ht="14.25"/>
    <row r="40" s="24" customFormat="1" ht="14.25"/>
  </sheetData>
  <mergeCells count="5">
    <mergeCell ref="A1:F1"/>
    <mergeCell ref="A2:F2"/>
    <mergeCell ref="A3:E3"/>
    <mergeCell ref="A36:B36"/>
    <mergeCell ref="C36:D36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  <headerFooter alignWithMargins="0">
    <oddFooter>&amp;C&amp;"Times New Roman,標準"149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8"/>
  <dimension ref="A1:F36"/>
  <sheetViews>
    <sheetView workbookViewId="0" topLeftCell="A1">
      <pane xSplit="1" ySplit="5" topLeftCell="B6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A36" sqref="A36:E36"/>
    </sheetView>
  </sheetViews>
  <sheetFormatPr defaultColWidth="9.00390625" defaultRowHeight="16.5"/>
  <cols>
    <col min="1" max="1" width="17.25390625" style="3" customWidth="1"/>
    <col min="2" max="2" width="18.75390625" style="3" customWidth="1"/>
    <col min="3" max="3" width="8.875" style="3" customWidth="1"/>
    <col min="4" max="4" width="17.125" style="3" customWidth="1"/>
    <col min="5" max="5" width="18.375" style="3" customWidth="1"/>
    <col min="6" max="6" width="8.625" style="3" customWidth="1"/>
    <col min="7" max="16384" width="9.00390625" style="3" customWidth="1"/>
  </cols>
  <sheetData>
    <row r="1" spans="1:6" s="4" customFormat="1" ht="27.75" customHeight="1">
      <c r="A1" s="46" t="s">
        <v>272</v>
      </c>
      <c r="B1" s="46"/>
      <c r="C1" s="46"/>
      <c r="D1" s="46"/>
      <c r="E1" s="46"/>
      <c r="F1" s="46"/>
    </row>
    <row r="2" spans="1:6" s="4" customFormat="1" ht="27.75" customHeight="1">
      <c r="A2" s="41" t="s">
        <v>235</v>
      </c>
      <c r="B2" s="41"/>
      <c r="C2" s="41"/>
      <c r="D2" s="41"/>
      <c r="E2" s="41"/>
      <c r="F2" s="41"/>
    </row>
    <row r="3" spans="1:5" s="4" customFormat="1" ht="10.5" customHeight="1">
      <c r="A3" s="42"/>
      <c r="B3" s="42"/>
      <c r="C3" s="42"/>
      <c r="D3" s="42"/>
      <c r="E3" s="42"/>
    </row>
    <row r="4" spans="1:6" s="4" customFormat="1" ht="18" customHeight="1" thickBot="1">
      <c r="A4" s="1"/>
      <c r="B4" s="1" t="s">
        <v>236</v>
      </c>
      <c r="C4" s="1"/>
      <c r="D4" s="1"/>
      <c r="F4" s="2" t="s">
        <v>237</v>
      </c>
    </row>
    <row r="5" spans="1:6" s="7" customFormat="1" ht="33.75" customHeight="1">
      <c r="A5" s="5" t="s">
        <v>238</v>
      </c>
      <c r="B5" s="6" t="s">
        <v>239</v>
      </c>
      <c r="C5" s="38" t="s">
        <v>29</v>
      </c>
      <c r="D5" s="6" t="s">
        <v>238</v>
      </c>
      <c r="E5" s="6" t="s">
        <v>239</v>
      </c>
      <c r="F5" s="39" t="s">
        <v>29</v>
      </c>
    </row>
    <row r="6" spans="1:6" s="10" customFormat="1" ht="26.25" customHeight="1">
      <c r="A6" s="8" t="s">
        <v>240</v>
      </c>
      <c r="B6" s="25">
        <f>SUM(B7,B14,B19)</f>
        <v>345840399</v>
      </c>
      <c r="C6" s="26">
        <f>IF(B$6&gt;0,(B6/B$6)*100,0)</f>
        <v>100</v>
      </c>
      <c r="D6" s="9" t="s">
        <v>241</v>
      </c>
      <c r="E6" s="25">
        <f>SUM(E7,E11)</f>
        <v>0</v>
      </c>
      <c r="F6" s="27">
        <f aca="true" t="shared" si="0" ref="F6:F24">IF(E$35&gt;0,(E6/E$35)*100,0)</f>
        <v>0</v>
      </c>
    </row>
    <row r="7" spans="1:6" s="10" customFormat="1" ht="26.25" customHeight="1">
      <c r="A7" s="11" t="s">
        <v>242</v>
      </c>
      <c r="B7" s="25">
        <f>SUM(B8:B13)</f>
        <v>345840399</v>
      </c>
      <c r="C7" s="28">
        <f aca="true" t="shared" si="1" ref="C7:C35">IF(B$6&gt;0,(B7/B$6)*100,0)</f>
        <v>100</v>
      </c>
      <c r="D7" s="12" t="s">
        <v>243</v>
      </c>
      <c r="E7" s="25">
        <f>SUM(E8:E10)</f>
        <v>0</v>
      </c>
      <c r="F7" s="29">
        <f t="shared" si="0"/>
        <v>0</v>
      </c>
    </row>
    <row r="8" spans="1:6" s="24" customFormat="1" ht="26.25" customHeight="1">
      <c r="A8" s="13" t="s">
        <v>244</v>
      </c>
      <c r="B8" s="30">
        <v>332755469</v>
      </c>
      <c r="C8" s="36">
        <f t="shared" si="1"/>
        <v>96.21648308357406</v>
      </c>
      <c r="D8" s="14" t="s">
        <v>245</v>
      </c>
      <c r="E8" s="30"/>
      <c r="F8" s="37">
        <f t="shared" si="0"/>
        <v>0</v>
      </c>
    </row>
    <row r="9" spans="1:6" s="24" customFormat="1" ht="26.25" customHeight="1">
      <c r="A9" s="13" t="s">
        <v>246</v>
      </c>
      <c r="B9" s="30"/>
      <c r="C9" s="36">
        <f t="shared" si="1"/>
        <v>0</v>
      </c>
      <c r="D9" s="14" t="s">
        <v>247</v>
      </c>
      <c r="E9" s="30"/>
      <c r="F9" s="37">
        <f t="shared" si="0"/>
        <v>0</v>
      </c>
    </row>
    <row r="10" spans="1:6" s="24" customFormat="1" ht="26.25" customHeight="1">
      <c r="A10" s="13" t="s">
        <v>248</v>
      </c>
      <c r="B10" s="30">
        <v>27223</v>
      </c>
      <c r="C10" s="36">
        <f t="shared" si="1"/>
        <v>0.00787155002096791</v>
      </c>
      <c r="D10" s="14" t="s">
        <v>249</v>
      </c>
      <c r="E10" s="30"/>
      <c r="F10" s="37">
        <f t="shared" si="0"/>
        <v>0</v>
      </c>
    </row>
    <row r="11" spans="1:6" s="24" customFormat="1" ht="26.25" customHeight="1">
      <c r="A11" s="13" t="s">
        <v>250</v>
      </c>
      <c r="B11" s="30"/>
      <c r="C11" s="36">
        <f t="shared" si="1"/>
        <v>0</v>
      </c>
      <c r="D11" s="12" t="s">
        <v>251</v>
      </c>
      <c r="E11" s="25">
        <f>SUM(E12)</f>
        <v>0</v>
      </c>
      <c r="F11" s="29">
        <f t="shared" si="0"/>
        <v>0</v>
      </c>
    </row>
    <row r="12" spans="1:6" s="24" customFormat="1" ht="26.25" customHeight="1">
      <c r="A12" s="13" t="s">
        <v>252</v>
      </c>
      <c r="B12" s="30">
        <v>13057707</v>
      </c>
      <c r="C12" s="36">
        <f t="shared" si="1"/>
        <v>3.775645366404982</v>
      </c>
      <c r="D12" s="14" t="s">
        <v>253</v>
      </c>
      <c r="E12" s="30"/>
      <c r="F12" s="37">
        <f t="shared" si="0"/>
        <v>0</v>
      </c>
    </row>
    <row r="13" spans="1:6" s="24" customFormat="1" ht="26.25" customHeight="1">
      <c r="A13" s="13" t="s">
        <v>254</v>
      </c>
      <c r="B13" s="30"/>
      <c r="C13" s="36">
        <f t="shared" si="1"/>
        <v>0</v>
      </c>
      <c r="D13" s="16" t="s">
        <v>255</v>
      </c>
      <c r="E13" s="25">
        <f>SUM(E14)</f>
        <v>345840399</v>
      </c>
      <c r="F13" s="29">
        <f t="shared" si="0"/>
        <v>100</v>
      </c>
    </row>
    <row r="14" spans="1:6" s="24" customFormat="1" ht="34.5" customHeight="1">
      <c r="A14" s="17" t="s">
        <v>256</v>
      </c>
      <c r="B14" s="25">
        <f>SUM(B15:B18)</f>
        <v>0</v>
      </c>
      <c r="C14" s="28">
        <f t="shared" si="1"/>
        <v>0</v>
      </c>
      <c r="D14" s="12" t="s">
        <v>257</v>
      </c>
      <c r="E14" s="25">
        <f>SUM(E15:E16)</f>
        <v>345840399</v>
      </c>
      <c r="F14" s="29">
        <f t="shared" si="0"/>
        <v>100</v>
      </c>
    </row>
    <row r="15" spans="1:6" s="24" customFormat="1" ht="26.25" customHeight="1">
      <c r="A15" s="13" t="s">
        <v>258</v>
      </c>
      <c r="B15" s="30"/>
      <c r="C15" s="36">
        <f t="shared" si="1"/>
        <v>0</v>
      </c>
      <c r="D15" s="14" t="s">
        <v>259</v>
      </c>
      <c r="E15" s="30">
        <v>345840399</v>
      </c>
      <c r="F15" s="37">
        <f t="shared" si="0"/>
        <v>100</v>
      </c>
    </row>
    <row r="16" spans="1:6" s="24" customFormat="1" ht="26.25" customHeight="1">
      <c r="A16" s="13" t="s">
        <v>260</v>
      </c>
      <c r="B16" s="30"/>
      <c r="C16" s="36">
        <f t="shared" si="1"/>
        <v>0</v>
      </c>
      <c r="D16" s="14" t="s">
        <v>261</v>
      </c>
      <c r="E16" s="30"/>
      <c r="F16" s="37">
        <f t="shared" si="0"/>
        <v>0</v>
      </c>
    </row>
    <row r="17" spans="1:6" s="24" customFormat="1" ht="26.25" customHeight="1">
      <c r="A17" s="13" t="s">
        <v>262</v>
      </c>
      <c r="B17" s="30"/>
      <c r="C17" s="36">
        <f t="shared" si="1"/>
        <v>0</v>
      </c>
      <c r="D17" s="18"/>
      <c r="E17" s="30"/>
      <c r="F17" s="29">
        <f t="shared" si="0"/>
        <v>0</v>
      </c>
    </row>
    <row r="18" spans="1:6" s="24" customFormat="1" ht="26.25" customHeight="1">
      <c r="A18" s="13" t="s">
        <v>263</v>
      </c>
      <c r="B18" s="30"/>
      <c r="C18" s="36">
        <f t="shared" si="1"/>
        <v>0</v>
      </c>
      <c r="D18" s="18"/>
      <c r="E18" s="30"/>
      <c r="F18" s="29">
        <f t="shared" si="0"/>
        <v>0</v>
      </c>
    </row>
    <row r="19" spans="1:6" s="24" customFormat="1" ht="26.25" customHeight="1">
      <c r="A19" s="11" t="s">
        <v>264</v>
      </c>
      <c r="B19" s="25">
        <f>SUM(B20:B21)</f>
        <v>0</v>
      </c>
      <c r="C19" s="28">
        <f t="shared" si="1"/>
        <v>0</v>
      </c>
      <c r="D19" s="18"/>
      <c r="E19" s="30"/>
      <c r="F19" s="29">
        <f t="shared" si="0"/>
        <v>0</v>
      </c>
    </row>
    <row r="20" spans="1:6" s="24" customFormat="1" ht="26.25" customHeight="1">
      <c r="A20" s="13" t="s">
        <v>265</v>
      </c>
      <c r="B20" s="30"/>
      <c r="C20" s="36">
        <f t="shared" si="1"/>
        <v>0</v>
      </c>
      <c r="D20" s="19"/>
      <c r="E20" s="31"/>
      <c r="F20" s="29">
        <f t="shared" si="0"/>
        <v>0</v>
      </c>
    </row>
    <row r="21" spans="1:6" s="24" customFormat="1" ht="26.25" customHeight="1">
      <c r="A21" s="13" t="s">
        <v>266</v>
      </c>
      <c r="B21" s="30"/>
      <c r="C21" s="36">
        <f t="shared" si="1"/>
        <v>0</v>
      </c>
      <c r="D21" s="19"/>
      <c r="E21" s="31"/>
      <c r="F21" s="29">
        <f t="shared" si="0"/>
        <v>0</v>
      </c>
    </row>
    <row r="22" spans="1:6" s="24" customFormat="1" ht="14.25">
      <c r="A22" s="13"/>
      <c r="B22" s="30"/>
      <c r="C22" s="28">
        <f t="shared" si="1"/>
        <v>0</v>
      </c>
      <c r="D22" s="18"/>
      <c r="E22" s="30"/>
      <c r="F22" s="29">
        <f t="shared" si="0"/>
        <v>0</v>
      </c>
    </row>
    <row r="23" spans="1:6" s="24" customFormat="1" ht="14.25">
      <c r="A23" s="20"/>
      <c r="B23" s="30"/>
      <c r="C23" s="28">
        <f t="shared" si="1"/>
        <v>0</v>
      </c>
      <c r="D23" s="18"/>
      <c r="E23" s="30"/>
      <c r="F23" s="29">
        <f t="shared" si="0"/>
        <v>0</v>
      </c>
    </row>
    <row r="24" spans="1:6" s="24" customFormat="1" ht="14.25">
      <c r="A24" s="20"/>
      <c r="B24" s="30"/>
      <c r="C24" s="28">
        <f t="shared" si="1"/>
        <v>0</v>
      </c>
      <c r="D24" s="19"/>
      <c r="E24" s="31"/>
      <c r="F24" s="29">
        <f t="shared" si="0"/>
        <v>0</v>
      </c>
    </row>
    <row r="25" spans="1:6" s="24" customFormat="1" ht="14.25">
      <c r="A25" s="20"/>
      <c r="B25" s="30"/>
      <c r="C25" s="28"/>
      <c r="D25" s="19"/>
      <c r="E25" s="31"/>
      <c r="F25" s="29"/>
    </row>
    <row r="26" spans="1:6" s="24" customFormat="1" ht="14.25">
      <c r="A26" s="20"/>
      <c r="B26" s="30"/>
      <c r="C26" s="28"/>
      <c r="D26" s="19"/>
      <c r="E26" s="31"/>
      <c r="F26" s="29"/>
    </row>
    <row r="27" spans="1:6" s="24" customFormat="1" ht="14.25">
      <c r="A27" s="20"/>
      <c r="B27" s="30"/>
      <c r="C27" s="28"/>
      <c r="D27" s="19"/>
      <c r="E27" s="31"/>
      <c r="F27" s="29"/>
    </row>
    <row r="28" spans="1:6" s="24" customFormat="1" ht="14.25">
      <c r="A28" s="20"/>
      <c r="B28" s="30"/>
      <c r="C28" s="28">
        <f t="shared" si="1"/>
        <v>0</v>
      </c>
      <c r="D28" s="18"/>
      <c r="E28" s="30"/>
      <c r="F28" s="29">
        <f>IF(E$35&gt;0,(E28/E$35)*100,0)</f>
        <v>0</v>
      </c>
    </row>
    <row r="29" spans="1:6" s="24" customFormat="1" ht="14.25">
      <c r="A29" s="20"/>
      <c r="B29" s="30"/>
      <c r="C29" s="28">
        <f t="shared" si="1"/>
        <v>0</v>
      </c>
      <c r="D29" s="18"/>
      <c r="E29" s="30"/>
      <c r="F29" s="29">
        <f>IF(E$35&gt;0,(E29/E$35)*100,0)</f>
        <v>0</v>
      </c>
    </row>
    <row r="30" spans="1:6" s="24" customFormat="1" ht="14.25">
      <c r="A30" s="20"/>
      <c r="B30" s="30"/>
      <c r="C30" s="28">
        <f t="shared" si="1"/>
        <v>0</v>
      </c>
      <c r="D30" s="18"/>
      <c r="E30" s="30"/>
      <c r="F30" s="29">
        <f>IF(E$35&gt;0,(E30/E$35)*100,0)</f>
        <v>0</v>
      </c>
    </row>
    <row r="31" spans="1:6" s="24" customFormat="1" ht="18" customHeight="1">
      <c r="A31" s="20"/>
      <c r="B31" s="30"/>
      <c r="C31" s="28"/>
      <c r="D31" s="18"/>
      <c r="E31" s="30"/>
      <c r="F31" s="29"/>
    </row>
    <row r="32" spans="1:6" s="24" customFormat="1" ht="14.25">
      <c r="A32" s="21"/>
      <c r="B32" s="31"/>
      <c r="C32" s="28">
        <f t="shared" si="1"/>
        <v>0</v>
      </c>
      <c r="D32" s="18"/>
      <c r="E32" s="30"/>
      <c r="F32" s="29">
        <f>IF(E$35&gt;0,(E32/E$35)*100,0)</f>
        <v>0</v>
      </c>
    </row>
    <row r="33" spans="1:6" s="24" customFormat="1" ht="14.25">
      <c r="A33" s="20"/>
      <c r="B33" s="30"/>
      <c r="C33" s="28">
        <f t="shared" si="1"/>
        <v>0</v>
      </c>
      <c r="D33" s="18"/>
      <c r="E33" s="30"/>
      <c r="F33" s="29">
        <f>IF(E$35&gt;0,(E33/E$35)*100,0)</f>
        <v>0</v>
      </c>
    </row>
    <row r="34" spans="1:6" s="24" customFormat="1" ht="14.25">
      <c r="A34" s="20"/>
      <c r="B34" s="30"/>
      <c r="C34" s="28">
        <f t="shared" si="1"/>
        <v>0</v>
      </c>
      <c r="D34" s="18"/>
      <c r="E34" s="30"/>
      <c r="F34" s="29">
        <f>IF(E$35&gt;0,(E34/E$35)*100,0)</f>
        <v>0</v>
      </c>
    </row>
    <row r="35" spans="1:6" s="24" customFormat="1" ht="21.75" customHeight="1" thickBot="1">
      <c r="A35" s="22" t="s">
        <v>267</v>
      </c>
      <c r="B35" s="32">
        <f>B6</f>
        <v>345840399</v>
      </c>
      <c r="C35" s="32">
        <f t="shared" si="1"/>
        <v>100</v>
      </c>
      <c r="D35" s="23" t="s">
        <v>267</v>
      </c>
      <c r="E35" s="33">
        <f>E6+E13</f>
        <v>345840399</v>
      </c>
      <c r="F35" s="34">
        <f>IF(E$35&gt;0,(E35/E$35)*100,0)</f>
        <v>100</v>
      </c>
    </row>
    <row r="36" spans="1:6" s="24" customFormat="1" ht="19.5" customHeight="1">
      <c r="A36" s="47"/>
      <c r="B36" s="48"/>
      <c r="C36" s="50"/>
      <c r="D36" s="51"/>
      <c r="E36" s="15"/>
      <c r="F36" s="15"/>
    </row>
    <row r="37" s="24" customFormat="1" ht="14.25"/>
    <row r="38" s="24" customFormat="1" ht="14.25"/>
    <row r="39" s="24" customFormat="1" ht="14.25"/>
    <row r="40" s="24" customFormat="1" ht="14.25"/>
  </sheetData>
  <mergeCells count="5">
    <mergeCell ref="A1:F1"/>
    <mergeCell ref="A2:F2"/>
    <mergeCell ref="A3:E3"/>
    <mergeCell ref="A36:B36"/>
    <mergeCell ref="C36:D36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  <headerFooter alignWithMargins="0">
    <oddFooter>&amp;C&amp;"Times New Roman,標準"151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F36"/>
  <sheetViews>
    <sheetView workbookViewId="0" topLeftCell="A1">
      <pane xSplit="1" ySplit="5" topLeftCell="B6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A1" sqref="A1:IV1"/>
    </sheetView>
  </sheetViews>
  <sheetFormatPr defaultColWidth="9.00390625" defaultRowHeight="16.5"/>
  <cols>
    <col min="1" max="1" width="17.25390625" style="3" customWidth="1"/>
    <col min="2" max="2" width="18.75390625" style="3" customWidth="1"/>
    <col min="3" max="3" width="8.875" style="3" customWidth="1"/>
    <col min="4" max="4" width="17.125" style="3" customWidth="1"/>
    <col min="5" max="5" width="18.375" style="3" customWidth="1"/>
    <col min="6" max="6" width="8.625" style="3" customWidth="1"/>
    <col min="7" max="16384" width="9.00390625" style="3" customWidth="1"/>
  </cols>
  <sheetData>
    <row r="1" spans="1:6" s="40" customFormat="1" ht="27.75" customHeight="1">
      <c r="A1" s="55" t="s">
        <v>332</v>
      </c>
      <c r="B1" s="56"/>
      <c r="C1" s="56"/>
      <c r="D1" s="56"/>
      <c r="E1" s="56"/>
      <c r="F1" s="56"/>
    </row>
    <row r="2" spans="1:6" s="4" customFormat="1" ht="27.75" customHeight="1">
      <c r="A2" s="41" t="s">
        <v>288</v>
      </c>
      <c r="B2" s="41"/>
      <c r="C2" s="41"/>
      <c r="D2" s="41"/>
      <c r="E2" s="41"/>
      <c r="F2" s="41"/>
    </row>
    <row r="3" spans="1:5" s="4" customFormat="1" ht="10.5" customHeight="1">
      <c r="A3" s="42"/>
      <c r="B3" s="42"/>
      <c r="C3" s="42"/>
      <c r="D3" s="42"/>
      <c r="E3" s="42"/>
    </row>
    <row r="4" spans="1:6" s="4" customFormat="1" ht="18" customHeight="1" thickBot="1">
      <c r="A4" s="1"/>
      <c r="B4" s="1" t="s">
        <v>289</v>
      </c>
      <c r="C4" s="1"/>
      <c r="D4" s="1"/>
      <c r="F4" s="2" t="s">
        <v>290</v>
      </c>
    </row>
    <row r="5" spans="1:6" s="7" customFormat="1" ht="33.75" customHeight="1">
      <c r="A5" s="5" t="s">
        <v>291</v>
      </c>
      <c r="B5" s="6" t="s">
        <v>292</v>
      </c>
      <c r="C5" s="38" t="s">
        <v>29</v>
      </c>
      <c r="D5" s="6" t="s">
        <v>291</v>
      </c>
      <c r="E5" s="6" t="s">
        <v>292</v>
      </c>
      <c r="F5" s="39" t="s">
        <v>29</v>
      </c>
    </row>
    <row r="6" spans="1:6" s="10" customFormat="1" ht="26.25" customHeight="1">
      <c r="A6" s="8" t="s">
        <v>293</v>
      </c>
      <c r="B6" s="25">
        <f>SUM(B7,B14,B19)</f>
        <v>2468287217.34</v>
      </c>
      <c r="C6" s="26">
        <f>IF(B$6&gt;0,(B6/B$6)*100,0)</f>
        <v>100</v>
      </c>
      <c r="D6" s="9" t="s">
        <v>294</v>
      </c>
      <c r="E6" s="25">
        <f>SUM(E7,E11)</f>
        <v>759794521</v>
      </c>
      <c r="F6" s="27">
        <f aca="true" t="shared" si="0" ref="F6:F24">IF(E$35&gt;0,(E6/E$35)*100,0)</f>
        <v>30.782257253627392</v>
      </c>
    </row>
    <row r="7" spans="1:6" s="10" customFormat="1" ht="26.25" customHeight="1">
      <c r="A7" s="11" t="s">
        <v>295</v>
      </c>
      <c r="B7" s="25">
        <f>SUM(B8:B13)</f>
        <v>2468287217.34</v>
      </c>
      <c r="C7" s="28">
        <f aca="true" t="shared" si="1" ref="C7:C35">IF(B$6&gt;0,(B7/B$6)*100,0)</f>
        <v>100</v>
      </c>
      <c r="D7" s="12" t="s">
        <v>296</v>
      </c>
      <c r="E7" s="25">
        <f>SUM(E8:E10)</f>
        <v>759794521</v>
      </c>
      <c r="F7" s="29">
        <f t="shared" si="0"/>
        <v>30.782257253627392</v>
      </c>
    </row>
    <row r="8" spans="1:6" s="24" customFormat="1" ht="26.25" customHeight="1">
      <c r="A8" s="13" t="s">
        <v>297</v>
      </c>
      <c r="B8" s="30">
        <v>2463914216.34</v>
      </c>
      <c r="C8" s="36">
        <f t="shared" si="1"/>
        <v>99.82283257113357</v>
      </c>
      <c r="D8" s="14" t="s">
        <v>298</v>
      </c>
      <c r="E8" s="30"/>
      <c r="F8" s="37">
        <f t="shared" si="0"/>
        <v>0</v>
      </c>
    </row>
    <row r="9" spans="1:6" s="24" customFormat="1" ht="26.25" customHeight="1">
      <c r="A9" s="13" t="s">
        <v>299</v>
      </c>
      <c r="B9" s="30"/>
      <c r="C9" s="36">
        <f t="shared" si="1"/>
        <v>0</v>
      </c>
      <c r="D9" s="14" t="s">
        <v>300</v>
      </c>
      <c r="E9" s="30">
        <v>759794521</v>
      </c>
      <c r="F9" s="37">
        <f t="shared" si="0"/>
        <v>30.782257253627392</v>
      </c>
    </row>
    <row r="10" spans="1:6" s="24" customFormat="1" ht="26.25" customHeight="1">
      <c r="A10" s="13" t="s">
        <v>301</v>
      </c>
      <c r="B10" s="30">
        <v>4373001</v>
      </c>
      <c r="C10" s="36">
        <f t="shared" si="1"/>
        <v>0.17716742886642883</v>
      </c>
      <c r="D10" s="14" t="s">
        <v>302</v>
      </c>
      <c r="E10" s="30"/>
      <c r="F10" s="37">
        <f t="shared" si="0"/>
        <v>0</v>
      </c>
    </row>
    <row r="11" spans="1:6" s="24" customFormat="1" ht="26.25" customHeight="1">
      <c r="A11" s="13" t="s">
        <v>303</v>
      </c>
      <c r="B11" s="30"/>
      <c r="C11" s="36">
        <f t="shared" si="1"/>
        <v>0</v>
      </c>
      <c r="D11" s="12" t="s">
        <v>304</v>
      </c>
      <c r="E11" s="25">
        <f>SUM(E12)</f>
        <v>0</v>
      </c>
      <c r="F11" s="29">
        <f t="shared" si="0"/>
        <v>0</v>
      </c>
    </row>
    <row r="12" spans="1:6" s="24" customFormat="1" ht="26.25" customHeight="1">
      <c r="A12" s="13" t="s">
        <v>305</v>
      </c>
      <c r="B12" s="30"/>
      <c r="C12" s="36">
        <f t="shared" si="1"/>
        <v>0</v>
      </c>
      <c r="D12" s="14" t="s">
        <v>306</v>
      </c>
      <c r="E12" s="30"/>
      <c r="F12" s="37">
        <f t="shared" si="0"/>
        <v>0</v>
      </c>
    </row>
    <row r="13" spans="1:6" s="24" customFormat="1" ht="26.25" customHeight="1">
      <c r="A13" s="13" t="s">
        <v>307</v>
      </c>
      <c r="B13" s="30"/>
      <c r="C13" s="36">
        <f t="shared" si="1"/>
        <v>0</v>
      </c>
      <c r="D13" s="16" t="s">
        <v>308</v>
      </c>
      <c r="E13" s="25">
        <f>SUM(E14)</f>
        <v>1708492696.34</v>
      </c>
      <c r="F13" s="29">
        <f t="shared" si="0"/>
        <v>69.2177427463726</v>
      </c>
    </row>
    <row r="14" spans="1:6" s="24" customFormat="1" ht="34.5" customHeight="1">
      <c r="A14" s="17" t="s">
        <v>309</v>
      </c>
      <c r="B14" s="25">
        <f>SUM(B15:B18)</f>
        <v>0</v>
      </c>
      <c r="C14" s="28">
        <f t="shared" si="1"/>
        <v>0</v>
      </c>
      <c r="D14" s="12" t="s">
        <v>310</v>
      </c>
      <c r="E14" s="25">
        <f>SUM(E15:E16)</f>
        <v>1708492696.34</v>
      </c>
      <c r="F14" s="29">
        <f t="shared" si="0"/>
        <v>69.2177427463726</v>
      </c>
    </row>
    <row r="15" spans="1:6" s="24" customFormat="1" ht="26.25" customHeight="1">
      <c r="A15" s="13" t="s">
        <v>311</v>
      </c>
      <c r="B15" s="30"/>
      <c r="C15" s="36">
        <f t="shared" si="1"/>
        <v>0</v>
      </c>
      <c r="D15" s="14" t="s">
        <v>312</v>
      </c>
      <c r="E15" s="30">
        <v>1708492696.34</v>
      </c>
      <c r="F15" s="37">
        <f t="shared" si="0"/>
        <v>69.2177427463726</v>
      </c>
    </row>
    <row r="16" spans="1:6" s="24" customFormat="1" ht="26.25" customHeight="1">
      <c r="A16" s="13" t="s">
        <v>313</v>
      </c>
      <c r="B16" s="30"/>
      <c r="C16" s="36">
        <f t="shared" si="1"/>
        <v>0</v>
      </c>
      <c r="D16" s="14" t="s">
        <v>314</v>
      </c>
      <c r="E16" s="30"/>
      <c r="F16" s="37">
        <f t="shared" si="0"/>
        <v>0</v>
      </c>
    </row>
    <row r="17" spans="1:6" s="24" customFormat="1" ht="26.25" customHeight="1">
      <c r="A17" s="13" t="s">
        <v>315</v>
      </c>
      <c r="B17" s="30"/>
      <c r="C17" s="36">
        <f t="shared" si="1"/>
        <v>0</v>
      </c>
      <c r="D17" s="18"/>
      <c r="E17" s="30"/>
      <c r="F17" s="29">
        <f t="shared" si="0"/>
        <v>0</v>
      </c>
    </row>
    <row r="18" spans="1:6" s="24" customFormat="1" ht="26.25" customHeight="1">
      <c r="A18" s="13" t="s">
        <v>316</v>
      </c>
      <c r="B18" s="30"/>
      <c r="C18" s="36">
        <f t="shared" si="1"/>
        <v>0</v>
      </c>
      <c r="D18" s="18"/>
      <c r="E18" s="30"/>
      <c r="F18" s="29">
        <f t="shared" si="0"/>
        <v>0</v>
      </c>
    </row>
    <row r="19" spans="1:6" s="24" customFormat="1" ht="26.25" customHeight="1">
      <c r="A19" s="11" t="s">
        <v>317</v>
      </c>
      <c r="B19" s="25">
        <f>SUM(B20:B21)</f>
        <v>0</v>
      </c>
      <c r="C19" s="28">
        <f t="shared" si="1"/>
        <v>0</v>
      </c>
      <c r="D19" s="18"/>
      <c r="E19" s="30"/>
      <c r="F19" s="29">
        <f t="shared" si="0"/>
        <v>0</v>
      </c>
    </row>
    <row r="20" spans="1:6" s="24" customFormat="1" ht="26.25" customHeight="1">
      <c r="A20" s="13" t="s">
        <v>318</v>
      </c>
      <c r="B20" s="30"/>
      <c r="C20" s="36">
        <f t="shared" si="1"/>
        <v>0</v>
      </c>
      <c r="D20" s="19"/>
      <c r="E20" s="31"/>
      <c r="F20" s="29">
        <f t="shared" si="0"/>
        <v>0</v>
      </c>
    </row>
    <row r="21" spans="1:6" s="24" customFormat="1" ht="26.25" customHeight="1">
      <c r="A21" s="13" t="s">
        <v>319</v>
      </c>
      <c r="B21" s="30"/>
      <c r="C21" s="36">
        <f t="shared" si="1"/>
        <v>0</v>
      </c>
      <c r="D21" s="19"/>
      <c r="E21" s="31"/>
      <c r="F21" s="29">
        <f t="shared" si="0"/>
        <v>0</v>
      </c>
    </row>
    <row r="22" spans="1:6" s="24" customFormat="1" ht="14.25">
      <c r="A22" s="13"/>
      <c r="B22" s="30"/>
      <c r="C22" s="28">
        <f t="shared" si="1"/>
        <v>0</v>
      </c>
      <c r="D22" s="18"/>
      <c r="E22" s="30"/>
      <c r="F22" s="29">
        <f t="shared" si="0"/>
        <v>0</v>
      </c>
    </row>
    <row r="23" spans="1:6" s="24" customFormat="1" ht="14.25">
      <c r="A23" s="20"/>
      <c r="B23" s="30"/>
      <c r="C23" s="28">
        <f t="shared" si="1"/>
        <v>0</v>
      </c>
      <c r="D23" s="18"/>
      <c r="E23" s="30"/>
      <c r="F23" s="29">
        <f t="shared" si="0"/>
        <v>0</v>
      </c>
    </row>
    <row r="24" spans="1:6" s="24" customFormat="1" ht="14.25">
      <c r="A24" s="20"/>
      <c r="B24" s="30"/>
      <c r="C24" s="28">
        <f t="shared" si="1"/>
        <v>0</v>
      </c>
      <c r="D24" s="19"/>
      <c r="E24" s="31"/>
      <c r="F24" s="29">
        <f t="shared" si="0"/>
        <v>0</v>
      </c>
    </row>
    <row r="25" spans="1:6" s="24" customFormat="1" ht="14.25">
      <c r="A25" s="20"/>
      <c r="B25" s="30"/>
      <c r="C25" s="28"/>
      <c r="D25" s="19"/>
      <c r="E25" s="31"/>
      <c r="F25" s="29"/>
    </row>
    <row r="26" spans="1:6" s="24" customFormat="1" ht="14.25">
      <c r="A26" s="20"/>
      <c r="B26" s="30"/>
      <c r="C26" s="28"/>
      <c r="D26" s="19"/>
      <c r="E26" s="31"/>
      <c r="F26" s="29"/>
    </row>
    <row r="27" spans="1:6" s="24" customFormat="1" ht="14.25">
      <c r="A27" s="20"/>
      <c r="B27" s="30"/>
      <c r="C27" s="28"/>
      <c r="D27" s="19"/>
      <c r="E27" s="31"/>
      <c r="F27" s="29"/>
    </row>
    <row r="28" spans="1:6" s="24" customFormat="1" ht="14.25">
      <c r="A28" s="20"/>
      <c r="B28" s="30"/>
      <c r="C28" s="28">
        <f t="shared" si="1"/>
        <v>0</v>
      </c>
      <c r="D28" s="18"/>
      <c r="E28" s="30"/>
      <c r="F28" s="29">
        <f>IF(E$35&gt;0,(E28/E$35)*100,0)</f>
        <v>0</v>
      </c>
    </row>
    <row r="29" spans="1:6" s="24" customFormat="1" ht="14.25">
      <c r="A29" s="20"/>
      <c r="B29" s="30"/>
      <c r="C29" s="28">
        <f t="shared" si="1"/>
        <v>0</v>
      </c>
      <c r="D29" s="18"/>
      <c r="E29" s="30"/>
      <c r="F29" s="29">
        <f>IF(E$35&gt;0,(E29/E$35)*100,0)</f>
        <v>0</v>
      </c>
    </row>
    <row r="30" spans="1:6" s="24" customFormat="1" ht="14.25">
      <c r="A30" s="20"/>
      <c r="B30" s="30"/>
      <c r="C30" s="28">
        <f t="shared" si="1"/>
        <v>0</v>
      </c>
      <c r="D30" s="18"/>
      <c r="E30" s="30"/>
      <c r="F30" s="29">
        <f>IF(E$35&gt;0,(E30/E$35)*100,0)</f>
        <v>0</v>
      </c>
    </row>
    <row r="31" spans="1:6" s="24" customFormat="1" ht="18" customHeight="1">
      <c r="A31" s="20"/>
      <c r="B31" s="30"/>
      <c r="C31" s="28"/>
      <c r="D31" s="18"/>
      <c r="E31" s="30"/>
      <c r="F31" s="29"/>
    </row>
    <row r="32" spans="1:6" s="24" customFormat="1" ht="14.25">
      <c r="A32" s="21"/>
      <c r="B32" s="31"/>
      <c r="C32" s="28">
        <f t="shared" si="1"/>
        <v>0</v>
      </c>
      <c r="D32" s="18"/>
      <c r="E32" s="30"/>
      <c r="F32" s="29">
        <f>IF(E$35&gt;0,(E32/E$35)*100,0)</f>
        <v>0</v>
      </c>
    </row>
    <row r="33" spans="1:6" s="24" customFormat="1" ht="14.25">
      <c r="A33" s="20"/>
      <c r="B33" s="30"/>
      <c r="C33" s="28">
        <f t="shared" si="1"/>
        <v>0</v>
      </c>
      <c r="D33" s="18"/>
      <c r="E33" s="30"/>
      <c r="F33" s="29">
        <f>IF(E$35&gt;0,(E33/E$35)*100,0)</f>
        <v>0</v>
      </c>
    </row>
    <row r="34" spans="1:6" s="24" customFormat="1" ht="14.25">
      <c r="A34" s="20"/>
      <c r="B34" s="30"/>
      <c r="C34" s="28">
        <f t="shared" si="1"/>
        <v>0</v>
      </c>
      <c r="D34" s="18"/>
      <c r="E34" s="30"/>
      <c r="F34" s="29">
        <f>IF(E$35&gt;0,(E34/E$35)*100,0)</f>
        <v>0</v>
      </c>
    </row>
    <row r="35" spans="1:6" s="24" customFormat="1" ht="21.75" customHeight="1" thickBot="1">
      <c r="A35" s="22" t="s">
        <v>19</v>
      </c>
      <c r="B35" s="32">
        <f>B6</f>
        <v>2468287217.34</v>
      </c>
      <c r="C35" s="32">
        <f t="shared" si="1"/>
        <v>100</v>
      </c>
      <c r="D35" s="23" t="s">
        <v>19</v>
      </c>
      <c r="E35" s="33">
        <f>E6+E13</f>
        <v>2468287217.34</v>
      </c>
      <c r="F35" s="34">
        <f>IF(E$35&gt;0,(E35/E$35)*100,0)</f>
        <v>100</v>
      </c>
    </row>
    <row r="36" spans="1:6" s="24" customFormat="1" ht="19.5" customHeight="1">
      <c r="A36" s="47"/>
      <c r="B36" s="48"/>
      <c r="C36" s="57"/>
      <c r="D36" s="58"/>
      <c r="E36" s="15"/>
      <c r="F36" s="15"/>
    </row>
    <row r="37" s="24" customFormat="1" ht="14.25"/>
    <row r="38" s="24" customFormat="1" ht="14.25"/>
    <row r="39" s="24" customFormat="1" ht="14.25"/>
    <row r="40" s="24" customFormat="1" ht="14.25"/>
  </sheetData>
  <mergeCells count="5">
    <mergeCell ref="A3:E3"/>
    <mergeCell ref="A1:F1"/>
    <mergeCell ref="A2:F2"/>
    <mergeCell ref="A36:B36"/>
    <mergeCell ref="C36:D36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  <headerFooter alignWithMargins="0">
    <oddFooter>&amp;C&amp;"Times New Roman,標準"109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9"/>
  <dimension ref="A1:F36"/>
  <sheetViews>
    <sheetView workbookViewId="0" topLeftCell="A1">
      <pane xSplit="1" ySplit="5" topLeftCell="B6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A36" sqref="A36:F36"/>
    </sheetView>
  </sheetViews>
  <sheetFormatPr defaultColWidth="9.00390625" defaultRowHeight="16.5"/>
  <cols>
    <col min="1" max="1" width="17.25390625" style="3" customWidth="1"/>
    <col min="2" max="2" width="18.75390625" style="3" customWidth="1"/>
    <col min="3" max="3" width="8.875" style="3" customWidth="1"/>
    <col min="4" max="4" width="17.125" style="3" customWidth="1"/>
    <col min="5" max="5" width="18.375" style="3" customWidth="1"/>
    <col min="6" max="6" width="8.625" style="3" customWidth="1"/>
    <col min="7" max="16384" width="9.00390625" style="3" customWidth="1"/>
  </cols>
  <sheetData>
    <row r="1" spans="1:6" s="4" customFormat="1" ht="27.75" customHeight="1">
      <c r="A1" s="54" t="s">
        <v>271</v>
      </c>
      <c r="B1" s="46"/>
      <c r="C1" s="46"/>
      <c r="D1" s="46"/>
      <c r="E1" s="46"/>
      <c r="F1" s="46"/>
    </row>
    <row r="2" spans="1:6" s="4" customFormat="1" ht="27.75" customHeight="1">
      <c r="A2" s="41" t="s">
        <v>235</v>
      </c>
      <c r="B2" s="41"/>
      <c r="C2" s="41"/>
      <c r="D2" s="41"/>
      <c r="E2" s="41"/>
      <c r="F2" s="41"/>
    </row>
    <row r="3" spans="1:5" s="4" customFormat="1" ht="10.5" customHeight="1">
      <c r="A3" s="42"/>
      <c r="B3" s="42"/>
      <c r="C3" s="42"/>
      <c r="D3" s="42"/>
      <c r="E3" s="42"/>
    </row>
    <row r="4" spans="1:6" s="4" customFormat="1" ht="18" customHeight="1" thickBot="1">
      <c r="A4" s="1"/>
      <c r="B4" s="1" t="s">
        <v>236</v>
      </c>
      <c r="C4" s="1"/>
      <c r="D4" s="1"/>
      <c r="F4" s="2" t="s">
        <v>237</v>
      </c>
    </row>
    <row r="5" spans="1:6" s="7" customFormat="1" ht="33.75" customHeight="1">
      <c r="A5" s="5" t="s">
        <v>238</v>
      </c>
      <c r="B5" s="6" t="s">
        <v>239</v>
      </c>
      <c r="C5" s="38" t="s">
        <v>29</v>
      </c>
      <c r="D5" s="6" t="s">
        <v>238</v>
      </c>
      <c r="E5" s="6" t="s">
        <v>239</v>
      </c>
      <c r="F5" s="39" t="s">
        <v>29</v>
      </c>
    </row>
    <row r="6" spans="1:6" s="10" customFormat="1" ht="26.25" customHeight="1">
      <c r="A6" s="8" t="s">
        <v>240</v>
      </c>
      <c r="B6" s="25">
        <f>SUM(B7,B14,B19)</f>
        <v>474237142</v>
      </c>
      <c r="C6" s="26">
        <f>IF(B$6&gt;0,(B6/B$6)*100,0)</f>
        <v>100</v>
      </c>
      <c r="D6" s="9" t="s">
        <v>241</v>
      </c>
      <c r="E6" s="25">
        <f>SUM(E7,E11)</f>
        <v>0</v>
      </c>
      <c r="F6" s="27">
        <f aca="true" t="shared" si="0" ref="F6:F24">IF(E$35&gt;0,(E6/E$35)*100,0)</f>
        <v>0</v>
      </c>
    </row>
    <row r="7" spans="1:6" s="10" customFormat="1" ht="26.25" customHeight="1">
      <c r="A7" s="11" t="s">
        <v>242</v>
      </c>
      <c r="B7" s="25">
        <f>SUM(B8:B13)</f>
        <v>474237142</v>
      </c>
      <c r="C7" s="28">
        <f aca="true" t="shared" si="1" ref="C7:C35">IF(B$6&gt;0,(B7/B$6)*100,0)</f>
        <v>100</v>
      </c>
      <c r="D7" s="12" t="s">
        <v>243</v>
      </c>
      <c r="E7" s="25">
        <f>SUM(E8:E10)</f>
        <v>0</v>
      </c>
      <c r="F7" s="29">
        <f t="shared" si="0"/>
        <v>0</v>
      </c>
    </row>
    <row r="8" spans="1:6" s="24" customFormat="1" ht="26.25" customHeight="1">
      <c r="A8" s="13" t="s">
        <v>244</v>
      </c>
      <c r="B8" s="30">
        <v>469764024</v>
      </c>
      <c r="C8" s="36">
        <f t="shared" si="1"/>
        <v>99.0567761139215</v>
      </c>
      <c r="D8" s="14" t="s">
        <v>245</v>
      </c>
      <c r="E8" s="30"/>
      <c r="F8" s="37">
        <f t="shared" si="0"/>
        <v>0</v>
      </c>
    </row>
    <row r="9" spans="1:6" s="24" customFormat="1" ht="26.25" customHeight="1">
      <c r="A9" s="13" t="s">
        <v>246</v>
      </c>
      <c r="B9" s="30"/>
      <c r="C9" s="36">
        <f t="shared" si="1"/>
        <v>0</v>
      </c>
      <c r="D9" s="14" t="s">
        <v>247</v>
      </c>
      <c r="E9" s="30"/>
      <c r="F9" s="37">
        <f t="shared" si="0"/>
        <v>0</v>
      </c>
    </row>
    <row r="10" spans="1:6" s="24" customFormat="1" ht="26.25" customHeight="1">
      <c r="A10" s="13" t="s">
        <v>248</v>
      </c>
      <c r="B10" s="30">
        <v>4473118</v>
      </c>
      <c r="C10" s="36">
        <f t="shared" si="1"/>
        <v>0.943223886078497</v>
      </c>
      <c r="D10" s="14" t="s">
        <v>249</v>
      </c>
      <c r="E10" s="30"/>
      <c r="F10" s="37">
        <f t="shared" si="0"/>
        <v>0</v>
      </c>
    </row>
    <row r="11" spans="1:6" s="24" customFormat="1" ht="26.25" customHeight="1">
      <c r="A11" s="13" t="s">
        <v>250</v>
      </c>
      <c r="B11" s="30"/>
      <c r="C11" s="36">
        <f t="shared" si="1"/>
        <v>0</v>
      </c>
      <c r="D11" s="12" t="s">
        <v>251</v>
      </c>
      <c r="E11" s="25">
        <f>SUM(E12)</f>
        <v>0</v>
      </c>
      <c r="F11" s="29">
        <f t="shared" si="0"/>
        <v>0</v>
      </c>
    </row>
    <row r="12" spans="1:6" s="24" customFormat="1" ht="26.25" customHeight="1">
      <c r="A12" s="13" t="s">
        <v>252</v>
      </c>
      <c r="B12" s="30"/>
      <c r="C12" s="36">
        <f t="shared" si="1"/>
        <v>0</v>
      </c>
      <c r="D12" s="14" t="s">
        <v>253</v>
      </c>
      <c r="E12" s="30"/>
      <c r="F12" s="37">
        <f t="shared" si="0"/>
        <v>0</v>
      </c>
    </row>
    <row r="13" spans="1:6" s="24" customFormat="1" ht="26.25" customHeight="1">
      <c r="A13" s="13" t="s">
        <v>254</v>
      </c>
      <c r="B13" s="30"/>
      <c r="C13" s="36">
        <f t="shared" si="1"/>
        <v>0</v>
      </c>
      <c r="D13" s="16" t="s">
        <v>255</v>
      </c>
      <c r="E13" s="25">
        <f>SUM(E14)</f>
        <v>474237142</v>
      </c>
      <c r="F13" s="29">
        <f t="shared" si="0"/>
        <v>100</v>
      </c>
    </row>
    <row r="14" spans="1:6" s="24" customFormat="1" ht="34.5" customHeight="1">
      <c r="A14" s="17" t="s">
        <v>256</v>
      </c>
      <c r="B14" s="25">
        <f>SUM(B15:B18)</f>
        <v>0</v>
      </c>
      <c r="C14" s="28">
        <f t="shared" si="1"/>
        <v>0</v>
      </c>
      <c r="D14" s="12" t="s">
        <v>257</v>
      </c>
      <c r="E14" s="25">
        <f>SUM(E15:E16)</f>
        <v>474237142</v>
      </c>
      <c r="F14" s="29">
        <f t="shared" si="0"/>
        <v>100</v>
      </c>
    </row>
    <row r="15" spans="1:6" s="24" customFormat="1" ht="26.25" customHeight="1">
      <c r="A15" s="13" t="s">
        <v>258</v>
      </c>
      <c r="B15" s="30"/>
      <c r="C15" s="36">
        <f t="shared" si="1"/>
        <v>0</v>
      </c>
      <c r="D15" s="14" t="s">
        <v>259</v>
      </c>
      <c r="E15" s="30">
        <v>474237142</v>
      </c>
      <c r="F15" s="37">
        <f t="shared" si="0"/>
        <v>100</v>
      </c>
    </row>
    <row r="16" spans="1:6" s="24" customFormat="1" ht="26.25" customHeight="1">
      <c r="A16" s="13" t="s">
        <v>260</v>
      </c>
      <c r="B16" s="30"/>
      <c r="C16" s="36">
        <f t="shared" si="1"/>
        <v>0</v>
      </c>
      <c r="D16" s="14" t="s">
        <v>261</v>
      </c>
      <c r="E16" s="30"/>
      <c r="F16" s="37">
        <f t="shared" si="0"/>
        <v>0</v>
      </c>
    </row>
    <row r="17" spans="1:6" s="24" customFormat="1" ht="26.25" customHeight="1">
      <c r="A17" s="13" t="s">
        <v>262</v>
      </c>
      <c r="B17" s="30"/>
      <c r="C17" s="36">
        <f t="shared" si="1"/>
        <v>0</v>
      </c>
      <c r="D17" s="18"/>
      <c r="E17" s="30"/>
      <c r="F17" s="29">
        <f t="shared" si="0"/>
        <v>0</v>
      </c>
    </row>
    <row r="18" spans="1:6" s="24" customFormat="1" ht="26.25" customHeight="1">
      <c r="A18" s="13" t="s">
        <v>263</v>
      </c>
      <c r="B18" s="30"/>
      <c r="C18" s="36">
        <f t="shared" si="1"/>
        <v>0</v>
      </c>
      <c r="D18" s="18"/>
      <c r="E18" s="30"/>
      <c r="F18" s="29">
        <f t="shared" si="0"/>
        <v>0</v>
      </c>
    </row>
    <row r="19" spans="1:6" s="24" customFormat="1" ht="26.25" customHeight="1">
      <c r="A19" s="11" t="s">
        <v>264</v>
      </c>
      <c r="B19" s="25">
        <f>SUM(B20:B21)</f>
        <v>0</v>
      </c>
      <c r="C19" s="28">
        <f t="shared" si="1"/>
        <v>0</v>
      </c>
      <c r="D19" s="18"/>
      <c r="E19" s="30"/>
      <c r="F19" s="29">
        <f t="shared" si="0"/>
        <v>0</v>
      </c>
    </row>
    <row r="20" spans="1:6" s="24" customFormat="1" ht="26.25" customHeight="1">
      <c r="A20" s="13" t="s">
        <v>265</v>
      </c>
      <c r="B20" s="30"/>
      <c r="C20" s="36">
        <f t="shared" si="1"/>
        <v>0</v>
      </c>
      <c r="D20" s="19"/>
      <c r="E20" s="31"/>
      <c r="F20" s="29">
        <f t="shared" si="0"/>
        <v>0</v>
      </c>
    </row>
    <row r="21" spans="1:6" s="24" customFormat="1" ht="26.25" customHeight="1">
      <c r="A21" s="13" t="s">
        <v>266</v>
      </c>
      <c r="B21" s="30"/>
      <c r="C21" s="36">
        <f t="shared" si="1"/>
        <v>0</v>
      </c>
      <c r="D21" s="19"/>
      <c r="E21" s="31"/>
      <c r="F21" s="29">
        <f t="shared" si="0"/>
        <v>0</v>
      </c>
    </row>
    <row r="22" spans="1:6" s="24" customFormat="1" ht="14.25">
      <c r="A22" s="13"/>
      <c r="B22" s="30"/>
      <c r="C22" s="28">
        <f t="shared" si="1"/>
        <v>0</v>
      </c>
      <c r="D22" s="18"/>
      <c r="E22" s="30"/>
      <c r="F22" s="29">
        <f t="shared" si="0"/>
        <v>0</v>
      </c>
    </row>
    <row r="23" spans="1:6" s="24" customFormat="1" ht="14.25">
      <c r="A23" s="20"/>
      <c r="B23" s="30"/>
      <c r="C23" s="28">
        <f t="shared" si="1"/>
        <v>0</v>
      </c>
      <c r="D23" s="18"/>
      <c r="E23" s="30"/>
      <c r="F23" s="29">
        <f t="shared" si="0"/>
        <v>0</v>
      </c>
    </row>
    <row r="24" spans="1:6" s="24" customFormat="1" ht="14.25">
      <c r="A24" s="20"/>
      <c r="B24" s="30"/>
      <c r="C24" s="28">
        <f t="shared" si="1"/>
        <v>0</v>
      </c>
      <c r="D24" s="19"/>
      <c r="E24" s="31"/>
      <c r="F24" s="29">
        <f t="shared" si="0"/>
        <v>0</v>
      </c>
    </row>
    <row r="25" spans="1:6" s="24" customFormat="1" ht="14.25">
      <c r="A25" s="20"/>
      <c r="B25" s="30"/>
      <c r="C25" s="28"/>
      <c r="D25" s="19"/>
      <c r="E25" s="31"/>
      <c r="F25" s="29"/>
    </row>
    <row r="26" spans="1:6" s="24" customFormat="1" ht="14.25">
      <c r="A26" s="20"/>
      <c r="B26" s="30"/>
      <c r="C26" s="28"/>
      <c r="D26" s="19"/>
      <c r="E26" s="31"/>
      <c r="F26" s="29"/>
    </row>
    <row r="27" spans="1:6" s="24" customFormat="1" ht="14.25">
      <c r="A27" s="20"/>
      <c r="B27" s="30"/>
      <c r="C27" s="28"/>
      <c r="D27" s="19"/>
      <c r="E27" s="31"/>
      <c r="F27" s="29"/>
    </row>
    <row r="28" spans="1:6" s="24" customFormat="1" ht="14.25">
      <c r="A28" s="20"/>
      <c r="B28" s="30"/>
      <c r="C28" s="28">
        <f t="shared" si="1"/>
        <v>0</v>
      </c>
      <c r="D28" s="18"/>
      <c r="E28" s="30"/>
      <c r="F28" s="29">
        <f>IF(E$35&gt;0,(E28/E$35)*100,0)</f>
        <v>0</v>
      </c>
    </row>
    <row r="29" spans="1:6" s="24" customFormat="1" ht="14.25">
      <c r="A29" s="20"/>
      <c r="B29" s="30"/>
      <c r="C29" s="28">
        <f t="shared" si="1"/>
        <v>0</v>
      </c>
      <c r="D29" s="18"/>
      <c r="E29" s="30"/>
      <c r="F29" s="29">
        <f>IF(E$35&gt;0,(E29/E$35)*100,0)</f>
        <v>0</v>
      </c>
    </row>
    <row r="30" spans="1:6" s="24" customFormat="1" ht="14.25">
      <c r="A30" s="20"/>
      <c r="B30" s="30"/>
      <c r="C30" s="28">
        <f t="shared" si="1"/>
        <v>0</v>
      </c>
      <c r="D30" s="18"/>
      <c r="E30" s="30"/>
      <c r="F30" s="29">
        <f>IF(E$35&gt;0,(E30/E$35)*100,0)</f>
        <v>0</v>
      </c>
    </row>
    <row r="31" spans="1:6" s="24" customFormat="1" ht="18" customHeight="1">
      <c r="A31" s="20"/>
      <c r="B31" s="30"/>
      <c r="C31" s="28"/>
      <c r="D31" s="18"/>
      <c r="E31" s="30"/>
      <c r="F31" s="29"/>
    </row>
    <row r="32" spans="1:6" s="24" customFormat="1" ht="14.25">
      <c r="A32" s="21"/>
      <c r="B32" s="31"/>
      <c r="C32" s="28">
        <f t="shared" si="1"/>
        <v>0</v>
      </c>
      <c r="D32" s="18"/>
      <c r="E32" s="30"/>
      <c r="F32" s="29">
        <f>IF(E$35&gt;0,(E32/E$35)*100,0)</f>
        <v>0</v>
      </c>
    </row>
    <row r="33" spans="1:6" s="24" customFormat="1" ht="14.25">
      <c r="A33" s="20"/>
      <c r="B33" s="30"/>
      <c r="C33" s="28">
        <f t="shared" si="1"/>
        <v>0</v>
      </c>
      <c r="D33" s="18"/>
      <c r="E33" s="30"/>
      <c r="F33" s="29">
        <f>IF(E$35&gt;0,(E33/E$35)*100,0)</f>
        <v>0</v>
      </c>
    </row>
    <row r="34" spans="1:6" s="24" customFormat="1" ht="14.25">
      <c r="A34" s="20"/>
      <c r="B34" s="30"/>
      <c r="C34" s="28">
        <f t="shared" si="1"/>
        <v>0</v>
      </c>
      <c r="D34" s="18"/>
      <c r="E34" s="30"/>
      <c r="F34" s="29">
        <f>IF(E$35&gt;0,(E34/E$35)*100,0)</f>
        <v>0</v>
      </c>
    </row>
    <row r="35" spans="1:6" s="24" customFormat="1" ht="21.75" customHeight="1" thickBot="1">
      <c r="A35" s="22" t="s">
        <v>267</v>
      </c>
      <c r="B35" s="32">
        <f>B6</f>
        <v>474237142</v>
      </c>
      <c r="C35" s="32">
        <f t="shared" si="1"/>
        <v>100</v>
      </c>
      <c r="D35" s="23" t="s">
        <v>267</v>
      </c>
      <c r="E35" s="33">
        <f>E6+E13</f>
        <v>474237142</v>
      </c>
      <c r="F35" s="34">
        <f>IF(E$35&gt;0,(E35/E$35)*100,0)</f>
        <v>100</v>
      </c>
    </row>
    <row r="36" spans="1:6" s="24" customFormat="1" ht="19.5" customHeight="1">
      <c r="A36" s="47"/>
      <c r="B36" s="48"/>
      <c r="C36" s="50"/>
      <c r="D36" s="51"/>
      <c r="E36" s="15"/>
      <c r="F36" s="15"/>
    </row>
    <row r="37" s="24" customFormat="1" ht="14.25"/>
    <row r="38" s="24" customFormat="1" ht="14.25"/>
    <row r="39" s="24" customFormat="1" ht="14.25"/>
    <row r="40" s="24" customFormat="1" ht="14.25"/>
  </sheetData>
  <mergeCells count="5">
    <mergeCell ref="A1:F1"/>
    <mergeCell ref="A2:F2"/>
    <mergeCell ref="A3:E3"/>
    <mergeCell ref="A36:B36"/>
    <mergeCell ref="C36:D36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  <headerFooter alignWithMargins="0">
    <oddFooter>&amp;C&amp;"Times New Roman,標準"153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0"/>
  <dimension ref="A1:F36"/>
  <sheetViews>
    <sheetView workbookViewId="0" topLeftCell="A1">
      <selection activeCell="A36" sqref="A36:F36"/>
    </sheetView>
  </sheetViews>
  <sheetFormatPr defaultColWidth="9.00390625" defaultRowHeight="16.5"/>
  <cols>
    <col min="1" max="1" width="17.25390625" style="3" customWidth="1"/>
    <col min="2" max="2" width="18.75390625" style="3" customWidth="1"/>
    <col min="3" max="3" width="8.875" style="3" customWidth="1"/>
    <col min="4" max="4" width="17.125" style="3" customWidth="1"/>
    <col min="5" max="5" width="18.375" style="3" customWidth="1"/>
    <col min="6" max="6" width="8.625" style="3" customWidth="1"/>
    <col min="7" max="16384" width="9.00390625" style="3" customWidth="1"/>
  </cols>
  <sheetData>
    <row r="1" spans="1:6" s="4" customFormat="1" ht="27.75" customHeight="1">
      <c r="A1" s="46" t="s">
        <v>270</v>
      </c>
      <c r="B1" s="46"/>
      <c r="C1" s="46"/>
      <c r="D1" s="46"/>
      <c r="E1" s="46"/>
      <c r="F1" s="46"/>
    </row>
    <row r="2" spans="1:6" s="4" customFormat="1" ht="27.75" customHeight="1">
      <c r="A2" s="41" t="s">
        <v>235</v>
      </c>
      <c r="B2" s="41"/>
      <c r="C2" s="41"/>
      <c r="D2" s="41"/>
      <c r="E2" s="41"/>
      <c r="F2" s="41"/>
    </row>
    <row r="3" spans="1:5" s="4" customFormat="1" ht="10.5" customHeight="1">
      <c r="A3" s="42"/>
      <c r="B3" s="42"/>
      <c r="C3" s="42"/>
      <c r="D3" s="42"/>
      <c r="E3" s="42"/>
    </row>
    <row r="4" spans="1:6" s="4" customFormat="1" ht="18" customHeight="1" thickBot="1">
      <c r="A4" s="1"/>
      <c r="B4" s="1" t="s">
        <v>236</v>
      </c>
      <c r="C4" s="1"/>
      <c r="D4" s="1"/>
      <c r="F4" s="2" t="s">
        <v>237</v>
      </c>
    </row>
    <row r="5" spans="1:6" s="7" customFormat="1" ht="33.75" customHeight="1">
      <c r="A5" s="5" t="s">
        <v>238</v>
      </c>
      <c r="B5" s="6" t="s">
        <v>239</v>
      </c>
      <c r="C5" s="38" t="s">
        <v>29</v>
      </c>
      <c r="D5" s="6" t="s">
        <v>238</v>
      </c>
      <c r="E5" s="6" t="s">
        <v>239</v>
      </c>
      <c r="F5" s="39" t="s">
        <v>29</v>
      </c>
    </row>
    <row r="6" spans="1:6" s="10" customFormat="1" ht="26.25" customHeight="1">
      <c r="A6" s="8" t="s">
        <v>240</v>
      </c>
      <c r="B6" s="25">
        <f>SUM(B7,B14,B19)</f>
        <v>303014354</v>
      </c>
      <c r="C6" s="26">
        <f>IF(B$6&gt;0,(B6/B$6)*100,0)</f>
        <v>100</v>
      </c>
      <c r="D6" s="9" t="s">
        <v>241</v>
      </c>
      <c r="E6" s="25">
        <f>SUM(E7,E11)</f>
        <v>685901</v>
      </c>
      <c r="F6" s="27">
        <f aca="true" t="shared" si="0" ref="F6:F24">IF(E$35&gt;0,(E6/E$35)*100,0)</f>
        <v>0.2263592436944423</v>
      </c>
    </row>
    <row r="7" spans="1:6" s="10" customFormat="1" ht="26.25" customHeight="1">
      <c r="A7" s="11" t="s">
        <v>242</v>
      </c>
      <c r="B7" s="25">
        <f>SUM(B8:B13)</f>
        <v>301311959</v>
      </c>
      <c r="C7" s="28">
        <f aca="true" t="shared" si="1" ref="C7:C35">IF(B$6&gt;0,(B7/B$6)*100,0)</f>
        <v>99.43818008040635</v>
      </c>
      <c r="D7" s="12" t="s">
        <v>243</v>
      </c>
      <c r="E7" s="25">
        <f>SUM(E8:E10)</f>
        <v>79306</v>
      </c>
      <c r="F7" s="29">
        <f t="shared" si="0"/>
        <v>0.026172357498285375</v>
      </c>
    </row>
    <row r="8" spans="1:6" s="24" customFormat="1" ht="26.25" customHeight="1">
      <c r="A8" s="13" t="s">
        <v>244</v>
      </c>
      <c r="B8" s="30">
        <v>300931959</v>
      </c>
      <c r="C8" s="36">
        <f t="shared" si="1"/>
        <v>99.31277348003124</v>
      </c>
      <c r="D8" s="14" t="s">
        <v>245</v>
      </c>
      <c r="E8" s="30"/>
      <c r="F8" s="37">
        <f t="shared" si="0"/>
        <v>0</v>
      </c>
    </row>
    <row r="9" spans="1:6" s="24" customFormat="1" ht="26.25" customHeight="1">
      <c r="A9" s="13" t="s">
        <v>246</v>
      </c>
      <c r="B9" s="30"/>
      <c r="C9" s="36">
        <f t="shared" si="1"/>
        <v>0</v>
      </c>
      <c r="D9" s="14" t="s">
        <v>247</v>
      </c>
      <c r="E9" s="30">
        <v>79306</v>
      </c>
      <c r="F9" s="37">
        <f t="shared" si="0"/>
        <v>0.026172357498285375</v>
      </c>
    </row>
    <row r="10" spans="1:6" s="24" customFormat="1" ht="26.25" customHeight="1">
      <c r="A10" s="13" t="s">
        <v>248</v>
      </c>
      <c r="B10" s="30"/>
      <c r="C10" s="36">
        <f t="shared" si="1"/>
        <v>0</v>
      </c>
      <c r="D10" s="14" t="s">
        <v>249</v>
      </c>
      <c r="E10" s="30"/>
      <c r="F10" s="37">
        <f t="shared" si="0"/>
        <v>0</v>
      </c>
    </row>
    <row r="11" spans="1:6" s="24" customFormat="1" ht="26.25" customHeight="1">
      <c r="A11" s="13" t="s">
        <v>250</v>
      </c>
      <c r="B11" s="30"/>
      <c r="C11" s="36">
        <f t="shared" si="1"/>
        <v>0</v>
      </c>
      <c r="D11" s="12" t="s">
        <v>251</v>
      </c>
      <c r="E11" s="25">
        <f>SUM(E12)</f>
        <v>606595</v>
      </c>
      <c r="F11" s="29">
        <f t="shared" si="0"/>
        <v>0.2001868861961569</v>
      </c>
    </row>
    <row r="12" spans="1:6" s="24" customFormat="1" ht="26.25" customHeight="1">
      <c r="A12" s="13" t="s">
        <v>252</v>
      </c>
      <c r="B12" s="30">
        <v>380000</v>
      </c>
      <c r="C12" s="36">
        <f t="shared" si="1"/>
        <v>0.12540660037510962</v>
      </c>
      <c r="D12" s="14" t="s">
        <v>253</v>
      </c>
      <c r="E12" s="30">
        <v>606595</v>
      </c>
      <c r="F12" s="37">
        <f t="shared" si="0"/>
        <v>0.2001868861961569</v>
      </c>
    </row>
    <row r="13" spans="1:6" s="24" customFormat="1" ht="26.25" customHeight="1">
      <c r="A13" s="13" t="s">
        <v>254</v>
      </c>
      <c r="B13" s="30"/>
      <c r="C13" s="36">
        <f t="shared" si="1"/>
        <v>0</v>
      </c>
      <c r="D13" s="16" t="s">
        <v>255</v>
      </c>
      <c r="E13" s="25">
        <f>SUM(E14)</f>
        <v>302328453</v>
      </c>
      <c r="F13" s="29">
        <f t="shared" si="0"/>
        <v>99.77364075630555</v>
      </c>
    </row>
    <row r="14" spans="1:6" s="24" customFormat="1" ht="34.5" customHeight="1">
      <c r="A14" s="17" t="s">
        <v>256</v>
      </c>
      <c r="B14" s="25">
        <f>SUM(B15:B18)</f>
        <v>57395</v>
      </c>
      <c r="C14" s="28">
        <f t="shared" si="1"/>
        <v>0.018941346917182675</v>
      </c>
      <c r="D14" s="12" t="s">
        <v>257</v>
      </c>
      <c r="E14" s="25">
        <f>SUM(E15:E16)</f>
        <v>302328453</v>
      </c>
      <c r="F14" s="29">
        <f t="shared" si="0"/>
        <v>99.77364075630555</v>
      </c>
    </row>
    <row r="15" spans="1:6" s="24" customFormat="1" ht="26.25" customHeight="1">
      <c r="A15" s="13" t="s">
        <v>258</v>
      </c>
      <c r="B15" s="30"/>
      <c r="C15" s="36">
        <f t="shared" si="1"/>
        <v>0</v>
      </c>
      <c r="D15" s="14" t="s">
        <v>259</v>
      </c>
      <c r="E15" s="30">
        <v>302328453</v>
      </c>
      <c r="F15" s="37">
        <f t="shared" si="0"/>
        <v>99.77364075630555</v>
      </c>
    </row>
    <row r="16" spans="1:6" s="24" customFormat="1" ht="26.25" customHeight="1">
      <c r="A16" s="13" t="s">
        <v>260</v>
      </c>
      <c r="B16" s="30"/>
      <c r="C16" s="36">
        <f t="shared" si="1"/>
        <v>0</v>
      </c>
      <c r="D16" s="14" t="s">
        <v>261</v>
      </c>
      <c r="E16" s="30"/>
      <c r="F16" s="37">
        <f t="shared" si="0"/>
        <v>0</v>
      </c>
    </row>
    <row r="17" spans="1:6" s="24" customFormat="1" ht="26.25" customHeight="1">
      <c r="A17" s="13" t="s">
        <v>262</v>
      </c>
      <c r="B17" s="30"/>
      <c r="C17" s="36">
        <f t="shared" si="1"/>
        <v>0</v>
      </c>
      <c r="D17" s="18"/>
      <c r="E17" s="30"/>
      <c r="F17" s="29">
        <f t="shared" si="0"/>
        <v>0</v>
      </c>
    </row>
    <row r="18" spans="1:6" s="24" customFormat="1" ht="26.25" customHeight="1">
      <c r="A18" s="13" t="s">
        <v>263</v>
      </c>
      <c r="B18" s="30">
        <v>57395</v>
      </c>
      <c r="C18" s="36">
        <f t="shared" si="1"/>
        <v>0.018941346917182675</v>
      </c>
      <c r="D18" s="18"/>
      <c r="E18" s="30"/>
      <c r="F18" s="29">
        <f t="shared" si="0"/>
        <v>0</v>
      </c>
    </row>
    <row r="19" spans="1:6" s="24" customFormat="1" ht="26.25" customHeight="1">
      <c r="A19" s="11" t="s">
        <v>264</v>
      </c>
      <c r="B19" s="25">
        <f>SUM(B20:B21)</f>
        <v>1645000</v>
      </c>
      <c r="C19" s="28">
        <f t="shared" si="1"/>
        <v>0.5428785726764614</v>
      </c>
      <c r="D19" s="18"/>
      <c r="E19" s="30"/>
      <c r="F19" s="29">
        <f t="shared" si="0"/>
        <v>0</v>
      </c>
    </row>
    <row r="20" spans="1:6" s="24" customFormat="1" ht="26.25" customHeight="1">
      <c r="A20" s="13" t="s">
        <v>265</v>
      </c>
      <c r="B20" s="30">
        <v>1645000</v>
      </c>
      <c r="C20" s="36">
        <f t="shared" si="1"/>
        <v>0.5428785726764614</v>
      </c>
      <c r="D20" s="19"/>
      <c r="E20" s="31"/>
      <c r="F20" s="29">
        <f t="shared" si="0"/>
        <v>0</v>
      </c>
    </row>
    <row r="21" spans="1:6" s="24" customFormat="1" ht="26.25" customHeight="1">
      <c r="A21" s="13" t="s">
        <v>266</v>
      </c>
      <c r="B21" s="30">
        <v>0</v>
      </c>
      <c r="C21" s="36">
        <f t="shared" si="1"/>
        <v>0</v>
      </c>
      <c r="D21" s="19"/>
      <c r="E21" s="31"/>
      <c r="F21" s="29">
        <f t="shared" si="0"/>
        <v>0</v>
      </c>
    </row>
    <row r="22" spans="1:6" s="24" customFormat="1" ht="14.25">
      <c r="A22" s="13"/>
      <c r="B22" s="30"/>
      <c r="C22" s="28">
        <f t="shared" si="1"/>
        <v>0</v>
      </c>
      <c r="D22" s="18"/>
      <c r="E22" s="30"/>
      <c r="F22" s="29">
        <f t="shared" si="0"/>
        <v>0</v>
      </c>
    </row>
    <row r="23" spans="1:6" s="24" customFormat="1" ht="14.25">
      <c r="A23" s="20"/>
      <c r="B23" s="30"/>
      <c r="C23" s="28">
        <f t="shared" si="1"/>
        <v>0</v>
      </c>
      <c r="D23" s="18"/>
      <c r="E23" s="30"/>
      <c r="F23" s="29">
        <f t="shared" si="0"/>
        <v>0</v>
      </c>
    </row>
    <row r="24" spans="1:6" s="24" customFormat="1" ht="14.25">
      <c r="A24" s="20"/>
      <c r="B24" s="30"/>
      <c r="C24" s="28">
        <f t="shared" si="1"/>
        <v>0</v>
      </c>
      <c r="D24" s="19"/>
      <c r="E24" s="31"/>
      <c r="F24" s="29">
        <f t="shared" si="0"/>
        <v>0</v>
      </c>
    </row>
    <row r="25" spans="1:6" s="24" customFormat="1" ht="14.25">
      <c r="A25" s="20"/>
      <c r="B25" s="30"/>
      <c r="C25" s="28"/>
      <c r="D25" s="19"/>
      <c r="E25" s="31"/>
      <c r="F25" s="29"/>
    </row>
    <row r="26" spans="1:6" s="24" customFormat="1" ht="14.25">
      <c r="A26" s="20"/>
      <c r="B26" s="30"/>
      <c r="C26" s="28"/>
      <c r="D26" s="19"/>
      <c r="E26" s="31"/>
      <c r="F26" s="29"/>
    </row>
    <row r="27" spans="1:6" s="24" customFormat="1" ht="14.25">
      <c r="A27" s="20"/>
      <c r="B27" s="30"/>
      <c r="C27" s="28"/>
      <c r="D27" s="19"/>
      <c r="E27" s="31"/>
      <c r="F27" s="29"/>
    </row>
    <row r="28" spans="1:6" s="24" customFormat="1" ht="14.25">
      <c r="A28" s="20"/>
      <c r="B28" s="30"/>
      <c r="C28" s="28">
        <f t="shared" si="1"/>
        <v>0</v>
      </c>
      <c r="D28" s="18"/>
      <c r="E28" s="30"/>
      <c r="F28" s="29">
        <f>IF(E$35&gt;0,(E28/E$35)*100,0)</f>
        <v>0</v>
      </c>
    </row>
    <row r="29" spans="1:6" s="24" customFormat="1" ht="14.25">
      <c r="A29" s="20"/>
      <c r="B29" s="30"/>
      <c r="C29" s="28">
        <f t="shared" si="1"/>
        <v>0</v>
      </c>
      <c r="D29" s="18"/>
      <c r="E29" s="30"/>
      <c r="F29" s="29">
        <f>IF(E$35&gt;0,(E29/E$35)*100,0)</f>
        <v>0</v>
      </c>
    </row>
    <row r="30" spans="1:6" s="24" customFormat="1" ht="14.25">
      <c r="A30" s="20"/>
      <c r="B30" s="30"/>
      <c r="C30" s="28">
        <f t="shared" si="1"/>
        <v>0</v>
      </c>
      <c r="D30" s="18"/>
      <c r="E30" s="30"/>
      <c r="F30" s="29">
        <f>IF(E$35&gt;0,(E30/E$35)*100,0)</f>
        <v>0</v>
      </c>
    </row>
    <row r="31" spans="1:6" s="24" customFormat="1" ht="18" customHeight="1">
      <c r="A31" s="20"/>
      <c r="B31" s="30"/>
      <c r="C31" s="28"/>
      <c r="D31" s="18"/>
      <c r="E31" s="30"/>
      <c r="F31" s="29"/>
    </row>
    <row r="32" spans="1:6" s="24" customFormat="1" ht="14.25">
      <c r="A32" s="21"/>
      <c r="B32" s="31"/>
      <c r="C32" s="28">
        <f t="shared" si="1"/>
        <v>0</v>
      </c>
      <c r="D32" s="18"/>
      <c r="E32" s="30"/>
      <c r="F32" s="29">
        <f>IF(E$35&gt;0,(E32/E$35)*100,0)</f>
        <v>0</v>
      </c>
    </row>
    <row r="33" spans="1:6" s="24" customFormat="1" ht="14.25">
      <c r="A33" s="20"/>
      <c r="B33" s="30"/>
      <c r="C33" s="28">
        <f t="shared" si="1"/>
        <v>0</v>
      </c>
      <c r="D33" s="18"/>
      <c r="E33" s="30"/>
      <c r="F33" s="29">
        <f>IF(E$35&gt;0,(E33/E$35)*100,0)</f>
        <v>0</v>
      </c>
    </row>
    <row r="34" spans="1:6" s="24" customFormat="1" ht="14.25">
      <c r="A34" s="20"/>
      <c r="B34" s="30"/>
      <c r="C34" s="28">
        <f t="shared" si="1"/>
        <v>0</v>
      </c>
      <c r="D34" s="18"/>
      <c r="E34" s="30"/>
      <c r="F34" s="29">
        <f>IF(E$35&gt;0,(E34/E$35)*100,0)</f>
        <v>0</v>
      </c>
    </row>
    <row r="35" spans="1:6" s="24" customFormat="1" ht="21.75" customHeight="1" thickBot="1">
      <c r="A35" s="22" t="s">
        <v>267</v>
      </c>
      <c r="B35" s="32">
        <f>B6</f>
        <v>303014354</v>
      </c>
      <c r="C35" s="32">
        <f t="shared" si="1"/>
        <v>100</v>
      </c>
      <c r="D35" s="23" t="s">
        <v>267</v>
      </c>
      <c r="E35" s="33">
        <f>E6+E13</f>
        <v>303014354</v>
      </c>
      <c r="F35" s="34">
        <f>IF(E$35&gt;0,(E35/E$35)*100,0)</f>
        <v>100</v>
      </c>
    </row>
    <row r="36" spans="1:6" s="24" customFormat="1" ht="19.5" customHeight="1">
      <c r="A36" s="47"/>
      <c r="B36" s="48"/>
      <c r="C36" s="50"/>
      <c r="D36" s="51"/>
      <c r="E36" s="15"/>
      <c r="F36" s="15"/>
    </row>
    <row r="37" s="24" customFormat="1" ht="14.25"/>
    <row r="38" s="24" customFormat="1" ht="14.25"/>
    <row r="39" s="24" customFormat="1" ht="14.25"/>
    <row r="40" s="24" customFormat="1" ht="14.25"/>
  </sheetData>
  <mergeCells count="5">
    <mergeCell ref="A1:F1"/>
    <mergeCell ref="A2:F2"/>
    <mergeCell ref="A3:E3"/>
    <mergeCell ref="A36:B36"/>
    <mergeCell ref="C36:D36"/>
  </mergeCells>
  <printOptions/>
  <pageMargins left="0.6299212598425197" right="0.6299212598425197" top="0.5905511811023623" bottom="0.3937007874015748" header="0.5118110236220472" footer="0.5118110236220472"/>
  <pageSetup horizontalDpi="600" verticalDpi="600" orientation="portrait" paperSize="9" r:id="rId1"/>
  <headerFooter alignWithMargins="0">
    <oddFooter>&amp;C&amp;"Times New Roman,標準"155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"/>
  <dimension ref="A1:F36"/>
  <sheetViews>
    <sheetView workbookViewId="0" topLeftCell="A1">
      <selection activeCell="D39" sqref="D39"/>
    </sheetView>
  </sheetViews>
  <sheetFormatPr defaultColWidth="9.00390625" defaultRowHeight="16.5"/>
  <cols>
    <col min="1" max="1" width="17.25390625" style="3" customWidth="1"/>
    <col min="2" max="2" width="17.00390625" style="3" customWidth="1"/>
    <col min="3" max="3" width="8.875" style="3" customWidth="1"/>
    <col min="4" max="4" width="17.125" style="3" customWidth="1"/>
    <col min="5" max="5" width="16.75390625" style="3" customWidth="1"/>
    <col min="6" max="6" width="8.625" style="3" customWidth="1"/>
    <col min="7" max="16384" width="9.00390625" style="3" customWidth="1"/>
  </cols>
  <sheetData>
    <row r="1" spans="1:6" s="4" customFormat="1" ht="27.75" customHeight="1">
      <c r="A1" s="46" t="s">
        <v>269</v>
      </c>
      <c r="B1" s="46"/>
      <c r="C1" s="46"/>
      <c r="D1" s="46"/>
      <c r="E1" s="46"/>
      <c r="F1" s="46"/>
    </row>
    <row r="2" spans="1:6" s="4" customFormat="1" ht="27.75" customHeight="1">
      <c r="A2" s="41" t="s">
        <v>235</v>
      </c>
      <c r="B2" s="41"/>
      <c r="C2" s="41"/>
      <c r="D2" s="41"/>
      <c r="E2" s="41"/>
      <c r="F2" s="41"/>
    </row>
    <row r="3" spans="1:5" s="4" customFormat="1" ht="10.5" customHeight="1">
      <c r="A3" s="42"/>
      <c r="B3" s="42"/>
      <c r="C3" s="42"/>
      <c r="D3" s="42"/>
      <c r="E3" s="42"/>
    </row>
    <row r="4" spans="1:6" s="4" customFormat="1" ht="18" customHeight="1" thickBot="1">
      <c r="A4" s="1"/>
      <c r="B4" s="1" t="s">
        <v>236</v>
      </c>
      <c r="C4" s="1"/>
      <c r="D4" s="1"/>
      <c r="F4" s="2" t="s">
        <v>237</v>
      </c>
    </row>
    <row r="5" spans="1:6" s="7" customFormat="1" ht="33.75" customHeight="1">
      <c r="A5" s="5" t="s">
        <v>238</v>
      </c>
      <c r="B5" s="6" t="s">
        <v>239</v>
      </c>
      <c r="C5" s="38" t="s">
        <v>29</v>
      </c>
      <c r="D5" s="6" t="s">
        <v>238</v>
      </c>
      <c r="E5" s="6" t="s">
        <v>239</v>
      </c>
      <c r="F5" s="39" t="s">
        <v>29</v>
      </c>
    </row>
    <row r="6" spans="1:6" s="10" customFormat="1" ht="26.25" customHeight="1">
      <c r="A6" s="8" t="s">
        <v>240</v>
      </c>
      <c r="B6" s="25">
        <f>SUM(B7,B14,B19)</f>
        <v>1394124329</v>
      </c>
      <c r="C6" s="26">
        <f>IF(B$6&gt;0,(B6/B$6)*100,0)</f>
        <v>100</v>
      </c>
      <c r="D6" s="9" t="s">
        <v>241</v>
      </c>
      <c r="E6" s="25">
        <f>SUM(E7,E11)</f>
        <v>184272698</v>
      </c>
      <c r="F6" s="27">
        <f aca="true" t="shared" si="0" ref="F6:F24">IF(E$35&gt;0,(E6/E$35)*100,0)</f>
        <v>13.217809499973226</v>
      </c>
    </row>
    <row r="7" spans="1:6" s="10" customFormat="1" ht="26.25" customHeight="1">
      <c r="A7" s="11" t="s">
        <v>242</v>
      </c>
      <c r="B7" s="25">
        <f>SUM(B8:B13)</f>
        <v>971996431</v>
      </c>
      <c r="C7" s="28">
        <f aca="true" t="shared" si="1" ref="C7:C35">IF(B$6&gt;0,(B7/B$6)*100,0)</f>
        <v>69.72092881394654</v>
      </c>
      <c r="D7" s="12" t="s">
        <v>243</v>
      </c>
      <c r="E7" s="25">
        <f>SUM(E8:E10)</f>
        <v>55786595</v>
      </c>
      <c r="F7" s="29">
        <f t="shared" si="0"/>
        <v>4.0015509262373685</v>
      </c>
    </row>
    <row r="8" spans="1:6" s="24" customFormat="1" ht="26.25" customHeight="1">
      <c r="A8" s="13" t="s">
        <v>244</v>
      </c>
      <c r="B8" s="30">
        <v>934603743</v>
      </c>
      <c r="C8" s="36">
        <f t="shared" si="1"/>
        <v>67.03876573694025</v>
      </c>
      <c r="D8" s="14" t="s">
        <v>245</v>
      </c>
      <c r="E8" s="30"/>
      <c r="F8" s="37">
        <f t="shared" si="0"/>
        <v>0</v>
      </c>
    </row>
    <row r="9" spans="1:6" s="24" customFormat="1" ht="26.25" customHeight="1">
      <c r="A9" s="13" t="s">
        <v>246</v>
      </c>
      <c r="B9" s="30">
        <v>28554584</v>
      </c>
      <c r="C9" s="36">
        <f t="shared" si="1"/>
        <v>2.048209288513177</v>
      </c>
      <c r="D9" s="14" t="s">
        <v>247</v>
      </c>
      <c r="E9" s="30">
        <v>55786595</v>
      </c>
      <c r="F9" s="37">
        <f t="shared" si="0"/>
        <v>4.0015509262373685</v>
      </c>
    </row>
    <row r="10" spans="1:6" s="24" customFormat="1" ht="26.25" customHeight="1">
      <c r="A10" s="13" t="s">
        <v>248</v>
      </c>
      <c r="B10" s="30">
        <v>1593983</v>
      </c>
      <c r="C10" s="36">
        <f t="shared" si="1"/>
        <v>0.11433578532722098</v>
      </c>
      <c r="D10" s="14" t="s">
        <v>249</v>
      </c>
      <c r="E10" s="30"/>
      <c r="F10" s="37">
        <f t="shared" si="0"/>
        <v>0</v>
      </c>
    </row>
    <row r="11" spans="1:6" s="24" customFormat="1" ht="26.25" customHeight="1">
      <c r="A11" s="13" t="s">
        <v>250</v>
      </c>
      <c r="B11" s="30"/>
      <c r="C11" s="36">
        <f t="shared" si="1"/>
        <v>0</v>
      </c>
      <c r="D11" s="12" t="s">
        <v>251</v>
      </c>
      <c r="E11" s="25">
        <f>SUM(E12)</f>
        <v>128486103</v>
      </c>
      <c r="F11" s="29">
        <f t="shared" si="0"/>
        <v>9.216258573735859</v>
      </c>
    </row>
    <row r="12" spans="1:6" s="24" customFormat="1" ht="26.25" customHeight="1">
      <c r="A12" s="13" t="s">
        <v>252</v>
      </c>
      <c r="B12" s="30">
        <v>1839796</v>
      </c>
      <c r="C12" s="36">
        <f t="shared" si="1"/>
        <v>0.1319678569356636</v>
      </c>
      <c r="D12" s="14" t="s">
        <v>253</v>
      </c>
      <c r="E12" s="30">
        <v>128486103</v>
      </c>
      <c r="F12" s="37">
        <f t="shared" si="0"/>
        <v>9.216258573735859</v>
      </c>
    </row>
    <row r="13" spans="1:6" s="24" customFormat="1" ht="26.25" customHeight="1">
      <c r="A13" s="13" t="s">
        <v>254</v>
      </c>
      <c r="B13" s="30">
        <v>5404325</v>
      </c>
      <c r="C13" s="36">
        <f t="shared" si="1"/>
        <v>0.38765014623025057</v>
      </c>
      <c r="D13" s="16" t="s">
        <v>255</v>
      </c>
      <c r="E13" s="25">
        <f>SUM(E14)</f>
        <v>1209851631</v>
      </c>
      <c r="F13" s="29">
        <f t="shared" si="0"/>
        <v>86.78219050002677</v>
      </c>
    </row>
    <row r="14" spans="1:6" s="24" customFormat="1" ht="34.5" customHeight="1">
      <c r="A14" s="17" t="s">
        <v>256</v>
      </c>
      <c r="B14" s="25">
        <f>SUM(B15:B18)</f>
        <v>1920000</v>
      </c>
      <c r="C14" s="28">
        <f t="shared" si="1"/>
        <v>0.1377208588976572</v>
      </c>
      <c r="D14" s="12" t="s">
        <v>257</v>
      </c>
      <c r="E14" s="25">
        <f>SUM(E15:E16)</f>
        <v>1209851631</v>
      </c>
      <c r="F14" s="29">
        <f t="shared" si="0"/>
        <v>86.78219050002677</v>
      </c>
    </row>
    <row r="15" spans="1:6" s="24" customFormat="1" ht="26.25" customHeight="1">
      <c r="A15" s="13" t="s">
        <v>258</v>
      </c>
      <c r="B15" s="30">
        <v>1920000</v>
      </c>
      <c r="C15" s="36">
        <f t="shared" si="1"/>
        <v>0.1377208588976572</v>
      </c>
      <c r="D15" s="14" t="s">
        <v>259</v>
      </c>
      <c r="E15" s="30">
        <v>1209851631</v>
      </c>
      <c r="F15" s="37">
        <f t="shared" si="0"/>
        <v>86.78219050002677</v>
      </c>
    </row>
    <row r="16" spans="1:6" s="24" customFormat="1" ht="26.25" customHeight="1">
      <c r="A16" s="13" t="s">
        <v>260</v>
      </c>
      <c r="B16" s="30"/>
      <c r="C16" s="36">
        <f t="shared" si="1"/>
        <v>0</v>
      </c>
      <c r="D16" s="14" t="s">
        <v>261</v>
      </c>
      <c r="E16" s="30"/>
      <c r="F16" s="37">
        <f t="shared" si="0"/>
        <v>0</v>
      </c>
    </row>
    <row r="17" spans="1:6" s="24" customFormat="1" ht="26.25" customHeight="1">
      <c r="A17" s="13" t="s">
        <v>262</v>
      </c>
      <c r="B17" s="30"/>
      <c r="C17" s="36">
        <f t="shared" si="1"/>
        <v>0</v>
      </c>
      <c r="D17" s="18"/>
      <c r="E17" s="30"/>
      <c r="F17" s="29">
        <f t="shared" si="0"/>
        <v>0</v>
      </c>
    </row>
    <row r="18" spans="1:6" s="24" customFormat="1" ht="26.25" customHeight="1">
      <c r="A18" s="13" t="s">
        <v>263</v>
      </c>
      <c r="B18" s="30"/>
      <c r="C18" s="36">
        <f t="shared" si="1"/>
        <v>0</v>
      </c>
      <c r="D18" s="18"/>
      <c r="E18" s="30"/>
      <c r="F18" s="29">
        <f t="shared" si="0"/>
        <v>0</v>
      </c>
    </row>
    <row r="19" spans="1:6" s="24" customFormat="1" ht="26.25" customHeight="1">
      <c r="A19" s="11" t="s">
        <v>264</v>
      </c>
      <c r="B19" s="25">
        <f>SUM(B20:B21)</f>
        <v>420207898</v>
      </c>
      <c r="C19" s="28">
        <f t="shared" si="1"/>
        <v>30.14135032715579</v>
      </c>
      <c r="D19" s="18"/>
      <c r="E19" s="30"/>
      <c r="F19" s="29">
        <f t="shared" si="0"/>
        <v>0</v>
      </c>
    </row>
    <row r="20" spans="1:6" s="24" customFormat="1" ht="26.25" customHeight="1">
      <c r="A20" s="13" t="s">
        <v>265</v>
      </c>
      <c r="B20" s="30">
        <v>420207898</v>
      </c>
      <c r="C20" s="36">
        <f t="shared" si="1"/>
        <v>30.14135032715579</v>
      </c>
      <c r="D20" s="19"/>
      <c r="E20" s="31"/>
      <c r="F20" s="29">
        <f t="shared" si="0"/>
        <v>0</v>
      </c>
    </row>
    <row r="21" spans="1:6" s="24" customFormat="1" ht="26.25" customHeight="1">
      <c r="A21" s="13" t="s">
        <v>266</v>
      </c>
      <c r="B21" s="30"/>
      <c r="C21" s="36">
        <f t="shared" si="1"/>
        <v>0</v>
      </c>
      <c r="D21" s="19"/>
      <c r="E21" s="31"/>
      <c r="F21" s="29">
        <f t="shared" si="0"/>
        <v>0</v>
      </c>
    </row>
    <row r="22" spans="1:6" s="24" customFormat="1" ht="14.25" customHeight="1">
      <c r="A22" s="13"/>
      <c r="B22" s="30"/>
      <c r="C22" s="28">
        <f t="shared" si="1"/>
        <v>0</v>
      </c>
      <c r="D22" s="18"/>
      <c r="E22" s="30"/>
      <c r="F22" s="29">
        <f t="shared" si="0"/>
        <v>0</v>
      </c>
    </row>
    <row r="23" spans="1:6" s="24" customFormat="1" ht="14.25" customHeight="1">
      <c r="A23" s="20"/>
      <c r="B23" s="30"/>
      <c r="C23" s="28">
        <f t="shared" si="1"/>
        <v>0</v>
      </c>
      <c r="D23" s="18"/>
      <c r="E23" s="30"/>
      <c r="F23" s="29">
        <f t="shared" si="0"/>
        <v>0</v>
      </c>
    </row>
    <row r="24" spans="1:6" s="24" customFormat="1" ht="14.25" customHeight="1">
      <c r="A24" s="20"/>
      <c r="B24" s="30"/>
      <c r="C24" s="28">
        <f t="shared" si="1"/>
        <v>0</v>
      </c>
      <c r="D24" s="19"/>
      <c r="E24" s="31"/>
      <c r="F24" s="29">
        <f t="shared" si="0"/>
        <v>0</v>
      </c>
    </row>
    <row r="25" spans="1:6" s="24" customFormat="1" ht="14.25" customHeight="1">
      <c r="A25" s="20"/>
      <c r="B25" s="30"/>
      <c r="C25" s="28"/>
      <c r="D25" s="19"/>
      <c r="E25" s="31"/>
      <c r="F25" s="29"/>
    </row>
    <row r="26" spans="1:6" s="24" customFormat="1" ht="14.25" customHeight="1">
      <c r="A26" s="20"/>
      <c r="B26" s="30"/>
      <c r="C26" s="28"/>
      <c r="D26" s="19"/>
      <c r="E26" s="31"/>
      <c r="F26" s="29"/>
    </row>
    <row r="27" spans="1:6" s="24" customFormat="1" ht="14.25" customHeight="1">
      <c r="A27" s="20"/>
      <c r="B27" s="30"/>
      <c r="C27" s="28"/>
      <c r="D27" s="19"/>
      <c r="E27" s="31"/>
      <c r="F27" s="29"/>
    </row>
    <row r="28" spans="1:6" s="24" customFormat="1" ht="14.25" customHeight="1">
      <c r="A28" s="20"/>
      <c r="B28" s="30"/>
      <c r="C28" s="28">
        <f t="shared" si="1"/>
        <v>0</v>
      </c>
      <c r="D28" s="18"/>
      <c r="E28" s="30"/>
      <c r="F28" s="29">
        <f>IF(E$35&gt;0,(E28/E$35)*100,0)</f>
        <v>0</v>
      </c>
    </row>
    <row r="29" spans="1:6" s="24" customFormat="1" ht="14.25" customHeight="1">
      <c r="A29" s="20"/>
      <c r="B29" s="30"/>
      <c r="C29" s="28">
        <f t="shared" si="1"/>
        <v>0</v>
      </c>
      <c r="D29" s="18"/>
      <c r="E29" s="30"/>
      <c r="F29" s="29">
        <f>IF(E$35&gt;0,(E29/E$35)*100,0)</f>
        <v>0</v>
      </c>
    </row>
    <row r="30" spans="1:6" s="24" customFormat="1" ht="14.25" customHeight="1">
      <c r="A30" s="20"/>
      <c r="B30" s="30"/>
      <c r="C30" s="28">
        <f t="shared" si="1"/>
        <v>0</v>
      </c>
      <c r="D30" s="18"/>
      <c r="E30" s="30"/>
      <c r="F30" s="29">
        <f>IF(E$35&gt;0,(E30/E$35)*100,0)</f>
        <v>0</v>
      </c>
    </row>
    <row r="31" spans="1:6" s="24" customFormat="1" ht="14.25" customHeight="1">
      <c r="A31" s="20"/>
      <c r="B31" s="30"/>
      <c r="C31" s="28"/>
      <c r="D31" s="18"/>
      <c r="E31" s="30"/>
      <c r="F31" s="29"/>
    </row>
    <row r="32" spans="1:6" s="24" customFormat="1" ht="14.25" customHeight="1">
      <c r="A32" s="21"/>
      <c r="B32" s="31"/>
      <c r="C32" s="28">
        <f t="shared" si="1"/>
        <v>0</v>
      </c>
      <c r="D32" s="18"/>
      <c r="E32" s="30"/>
      <c r="F32" s="29">
        <f>IF(E$35&gt;0,(E32/E$35)*100,0)</f>
        <v>0</v>
      </c>
    </row>
    <row r="33" spans="1:6" s="24" customFormat="1" ht="14.25" customHeight="1">
      <c r="A33" s="20"/>
      <c r="B33" s="30"/>
      <c r="C33" s="28">
        <f t="shared" si="1"/>
        <v>0</v>
      </c>
      <c r="D33" s="18"/>
      <c r="E33" s="30"/>
      <c r="F33" s="29">
        <f>IF(E$35&gt;0,(E33/E$35)*100,0)</f>
        <v>0</v>
      </c>
    </row>
    <row r="34" spans="1:6" s="24" customFormat="1" ht="14.25">
      <c r="A34" s="20"/>
      <c r="B34" s="30"/>
      <c r="C34" s="28">
        <f t="shared" si="1"/>
        <v>0</v>
      </c>
      <c r="D34" s="18"/>
      <c r="E34" s="30"/>
      <c r="F34" s="29">
        <f>IF(E$35&gt;0,(E34/E$35)*100,0)</f>
        <v>0</v>
      </c>
    </row>
    <row r="35" spans="1:6" s="24" customFormat="1" ht="21.75" customHeight="1" thickBot="1">
      <c r="A35" s="22" t="s">
        <v>267</v>
      </c>
      <c r="B35" s="32">
        <f>B6</f>
        <v>1394124329</v>
      </c>
      <c r="C35" s="32">
        <f t="shared" si="1"/>
        <v>100</v>
      </c>
      <c r="D35" s="23" t="s">
        <v>267</v>
      </c>
      <c r="E35" s="33">
        <f>E6+E13</f>
        <v>1394124329</v>
      </c>
      <c r="F35" s="34">
        <f>IF(E$35&gt;0,(E35/E$35)*100,0)</f>
        <v>100</v>
      </c>
    </row>
    <row r="36" spans="1:6" s="24" customFormat="1" ht="19.5" customHeight="1">
      <c r="A36" s="47" t="s">
        <v>330</v>
      </c>
      <c r="B36" s="48"/>
      <c r="C36" s="49"/>
      <c r="D36" s="49"/>
      <c r="E36" s="49"/>
      <c r="F36" s="49"/>
    </row>
    <row r="37" s="24" customFormat="1" ht="14.25"/>
    <row r="38" s="24" customFormat="1" ht="14.25"/>
    <row r="39" s="24" customFormat="1" ht="14.25"/>
    <row r="40" s="24" customFormat="1" ht="14.25"/>
  </sheetData>
  <mergeCells count="4">
    <mergeCell ref="A1:F1"/>
    <mergeCell ref="A2:F2"/>
    <mergeCell ref="A3:E3"/>
    <mergeCell ref="A36:F36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portrait" paperSize="9" r:id="rId1"/>
  <headerFooter alignWithMargins="0">
    <oddFooter>&amp;C&amp;"Times New Roman,標準"157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3"/>
  <dimension ref="A1:F36"/>
  <sheetViews>
    <sheetView workbookViewId="0" topLeftCell="A1">
      <pane xSplit="1" ySplit="5" topLeftCell="B6" activePane="bottomRight" state="frozen"/>
      <selection pane="topLeft" activeCell="A2" sqref="A2:F2"/>
      <selection pane="topRight" activeCell="A2" sqref="A2:F2"/>
      <selection pane="bottomLeft" activeCell="A2" sqref="A2:F2"/>
      <selection pane="bottomRight" activeCell="E40" sqref="E40"/>
    </sheetView>
  </sheetViews>
  <sheetFormatPr defaultColWidth="9.00390625" defaultRowHeight="16.5"/>
  <cols>
    <col min="1" max="1" width="17.25390625" style="3" customWidth="1"/>
    <col min="2" max="2" width="18.75390625" style="3" customWidth="1"/>
    <col min="3" max="3" width="8.875" style="3" customWidth="1"/>
    <col min="4" max="4" width="17.125" style="3" customWidth="1"/>
    <col min="5" max="5" width="18.375" style="3" customWidth="1"/>
    <col min="6" max="6" width="8.625" style="3" customWidth="1"/>
    <col min="7" max="16384" width="9.00390625" style="3" customWidth="1"/>
  </cols>
  <sheetData>
    <row r="1" spans="1:6" s="4" customFormat="1" ht="27.75" customHeight="1">
      <c r="A1" s="56" t="s">
        <v>320</v>
      </c>
      <c r="B1" s="56"/>
      <c r="C1" s="56"/>
      <c r="D1" s="56"/>
      <c r="E1" s="56"/>
      <c r="F1" s="56"/>
    </row>
    <row r="2" spans="1:6" s="4" customFormat="1" ht="27.75" customHeight="1">
      <c r="A2" s="41" t="s">
        <v>288</v>
      </c>
      <c r="B2" s="41"/>
      <c r="C2" s="41"/>
      <c r="D2" s="41"/>
      <c r="E2" s="41"/>
      <c r="F2" s="41"/>
    </row>
    <row r="3" spans="1:5" s="4" customFormat="1" ht="10.5" customHeight="1">
      <c r="A3" s="42"/>
      <c r="B3" s="42"/>
      <c r="C3" s="42"/>
      <c r="D3" s="42"/>
      <c r="E3" s="42"/>
    </row>
    <row r="4" spans="1:6" s="4" customFormat="1" ht="18" customHeight="1" thickBot="1">
      <c r="A4" s="1"/>
      <c r="B4" s="1" t="s">
        <v>289</v>
      </c>
      <c r="C4" s="1"/>
      <c r="D4" s="1"/>
      <c r="F4" s="2" t="s">
        <v>290</v>
      </c>
    </row>
    <row r="5" spans="1:6" s="7" customFormat="1" ht="33.75" customHeight="1">
      <c r="A5" s="5" t="s">
        <v>291</v>
      </c>
      <c r="B5" s="6" t="s">
        <v>292</v>
      </c>
      <c r="C5" s="38" t="s">
        <v>29</v>
      </c>
      <c r="D5" s="6" t="s">
        <v>291</v>
      </c>
      <c r="E5" s="6" t="s">
        <v>292</v>
      </c>
      <c r="F5" s="39" t="s">
        <v>29</v>
      </c>
    </row>
    <row r="6" spans="1:6" s="10" customFormat="1" ht="26.25" customHeight="1">
      <c r="A6" s="8" t="s">
        <v>293</v>
      </c>
      <c r="B6" s="25">
        <f>SUM(B7,B14,B19)</f>
        <v>25824086481</v>
      </c>
      <c r="C6" s="26">
        <f>IF(B$6&gt;0,(B6/B$6)*100,0)</f>
        <v>100</v>
      </c>
      <c r="D6" s="9" t="s">
        <v>294</v>
      </c>
      <c r="E6" s="25">
        <f>SUM(E7,E11)</f>
        <v>163831956</v>
      </c>
      <c r="F6" s="27">
        <f aca="true" t="shared" si="0" ref="F6:F24">IF(E$35&gt;0,(E6/E$35)*100,0)</f>
        <v>0.6344153010815655</v>
      </c>
    </row>
    <row r="7" spans="1:6" s="10" customFormat="1" ht="26.25" customHeight="1">
      <c r="A7" s="11" t="s">
        <v>295</v>
      </c>
      <c r="B7" s="25">
        <f>SUM(B8:B13)</f>
        <v>25644370071</v>
      </c>
      <c r="C7" s="28">
        <f aca="true" t="shared" si="1" ref="C7:C35">IF(B$6&gt;0,(B7/B$6)*100,0)</f>
        <v>99.30407447275154</v>
      </c>
      <c r="D7" s="12" t="s">
        <v>296</v>
      </c>
      <c r="E7" s="25">
        <f>SUM(E8:E10)</f>
        <v>116695865</v>
      </c>
      <c r="F7" s="29">
        <f t="shared" si="0"/>
        <v>0.4518876789150263</v>
      </c>
    </row>
    <row r="8" spans="1:6" s="24" customFormat="1" ht="26.25" customHeight="1">
      <c r="A8" s="13" t="s">
        <v>297</v>
      </c>
      <c r="B8" s="30">
        <v>9664834269</v>
      </c>
      <c r="C8" s="36">
        <f t="shared" si="1"/>
        <v>37.42565792641252</v>
      </c>
      <c r="D8" s="14" t="s">
        <v>298</v>
      </c>
      <c r="E8" s="30"/>
      <c r="F8" s="37">
        <f t="shared" si="0"/>
        <v>0</v>
      </c>
    </row>
    <row r="9" spans="1:6" s="24" customFormat="1" ht="26.25" customHeight="1">
      <c r="A9" s="13" t="s">
        <v>299</v>
      </c>
      <c r="B9" s="30"/>
      <c r="C9" s="36">
        <f t="shared" si="1"/>
        <v>0</v>
      </c>
      <c r="D9" s="14" t="s">
        <v>300</v>
      </c>
      <c r="E9" s="30">
        <v>36362006</v>
      </c>
      <c r="F9" s="37">
        <f t="shared" si="0"/>
        <v>0.14080655293171065</v>
      </c>
    </row>
    <row r="10" spans="1:6" s="24" customFormat="1" ht="26.25" customHeight="1">
      <c r="A10" s="13" t="s">
        <v>301</v>
      </c>
      <c r="B10" s="30">
        <v>254984505</v>
      </c>
      <c r="C10" s="36">
        <f t="shared" si="1"/>
        <v>0.987390222641967</v>
      </c>
      <c r="D10" s="14" t="s">
        <v>302</v>
      </c>
      <c r="E10" s="30">
        <v>80333859</v>
      </c>
      <c r="F10" s="37">
        <f t="shared" si="0"/>
        <v>0.31108112598331567</v>
      </c>
    </row>
    <row r="11" spans="1:6" s="24" customFormat="1" ht="26.25" customHeight="1">
      <c r="A11" s="13" t="s">
        <v>303</v>
      </c>
      <c r="B11" s="30">
        <v>14433616257</v>
      </c>
      <c r="C11" s="36">
        <f t="shared" si="1"/>
        <v>55.89206908681743</v>
      </c>
      <c r="D11" s="12" t="s">
        <v>304</v>
      </c>
      <c r="E11" s="25">
        <f>SUM(E12)</f>
        <v>47136091</v>
      </c>
      <c r="F11" s="29">
        <f t="shared" si="0"/>
        <v>0.18252762216653917</v>
      </c>
    </row>
    <row r="12" spans="1:6" s="24" customFormat="1" ht="26.25" customHeight="1">
      <c r="A12" s="13" t="s">
        <v>305</v>
      </c>
      <c r="B12" s="30">
        <v>1290821940</v>
      </c>
      <c r="C12" s="36">
        <f t="shared" si="1"/>
        <v>4.9985192736622786</v>
      </c>
      <c r="D12" s="14" t="s">
        <v>306</v>
      </c>
      <c r="E12" s="30">
        <v>47136091</v>
      </c>
      <c r="F12" s="37">
        <f t="shared" si="0"/>
        <v>0.18252762216653917</v>
      </c>
    </row>
    <row r="13" spans="1:6" s="24" customFormat="1" ht="26.25" customHeight="1">
      <c r="A13" s="13" t="s">
        <v>307</v>
      </c>
      <c r="B13" s="30">
        <v>113100</v>
      </c>
      <c r="C13" s="36">
        <f t="shared" si="1"/>
        <v>0.0004379632173367024</v>
      </c>
      <c r="D13" s="16" t="s">
        <v>308</v>
      </c>
      <c r="E13" s="25">
        <f>SUM(E14)</f>
        <v>25660254525</v>
      </c>
      <c r="F13" s="29">
        <f t="shared" si="0"/>
        <v>99.36558469891843</v>
      </c>
    </row>
    <row r="14" spans="1:6" s="24" customFormat="1" ht="34.5" customHeight="1">
      <c r="A14" s="17" t="s">
        <v>309</v>
      </c>
      <c r="B14" s="25">
        <f>SUM(B15:B18)</f>
        <v>0</v>
      </c>
      <c r="C14" s="28">
        <f t="shared" si="1"/>
        <v>0</v>
      </c>
      <c r="D14" s="12" t="s">
        <v>310</v>
      </c>
      <c r="E14" s="25">
        <f>SUM(E15:E16)</f>
        <v>25660254525</v>
      </c>
      <c r="F14" s="29">
        <f t="shared" si="0"/>
        <v>99.36558469891843</v>
      </c>
    </row>
    <row r="15" spans="1:6" s="24" customFormat="1" ht="26.25" customHeight="1">
      <c r="A15" s="13" t="s">
        <v>311</v>
      </c>
      <c r="B15" s="30"/>
      <c r="C15" s="36">
        <f t="shared" si="1"/>
        <v>0</v>
      </c>
      <c r="D15" s="14" t="s">
        <v>312</v>
      </c>
      <c r="E15" s="30">
        <v>25660254525</v>
      </c>
      <c r="F15" s="37">
        <f t="shared" si="0"/>
        <v>99.36558469891843</v>
      </c>
    </row>
    <row r="16" spans="1:6" s="24" customFormat="1" ht="26.25" customHeight="1">
      <c r="A16" s="13" t="s">
        <v>313</v>
      </c>
      <c r="B16" s="30"/>
      <c r="C16" s="36">
        <f t="shared" si="1"/>
        <v>0</v>
      </c>
      <c r="D16" s="14" t="s">
        <v>314</v>
      </c>
      <c r="E16" s="30"/>
      <c r="F16" s="37">
        <f t="shared" si="0"/>
        <v>0</v>
      </c>
    </row>
    <row r="17" spans="1:6" s="24" customFormat="1" ht="26.25" customHeight="1">
      <c r="A17" s="13" t="s">
        <v>315</v>
      </c>
      <c r="B17" s="30"/>
      <c r="C17" s="36">
        <f t="shared" si="1"/>
        <v>0</v>
      </c>
      <c r="D17" s="18"/>
      <c r="E17" s="30"/>
      <c r="F17" s="29">
        <f t="shared" si="0"/>
        <v>0</v>
      </c>
    </row>
    <row r="18" spans="1:6" s="24" customFormat="1" ht="26.25" customHeight="1">
      <c r="A18" s="13" t="s">
        <v>316</v>
      </c>
      <c r="B18" s="30"/>
      <c r="C18" s="36">
        <f t="shared" si="1"/>
        <v>0</v>
      </c>
      <c r="D18" s="18"/>
      <c r="E18" s="30"/>
      <c r="F18" s="29">
        <f t="shared" si="0"/>
        <v>0</v>
      </c>
    </row>
    <row r="19" spans="1:6" s="24" customFormat="1" ht="26.25" customHeight="1">
      <c r="A19" s="11" t="s">
        <v>317</v>
      </c>
      <c r="B19" s="25">
        <f>SUM(B20:B21)</f>
        <v>179716410</v>
      </c>
      <c r="C19" s="28">
        <f t="shared" si="1"/>
        <v>0.6959255272484696</v>
      </c>
      <c r="D19" s="18"/>
      <c r="E19" s="30"/>
      <c r="F19" s="29">
        <f t="shared" si="0"/>
        <v>0</v>
      </c>
    </row>
    <row r="20" spans="1:6" s="24" customFormat="1" ht="26.25" customHeight="1">
      <c r="A20" s="13" t="s">
        <v>318</v>
      </c>
      <c r="B20" s="30">
        <v>179716410</v>
      </c>
      <c r="C20" s="36">
        <f t="shared" si="1"/>
        <v>0.6959255272484696</v>
      </c>
      <c r="D20" s="19"/>
      <c r="E20" s="31"/>
      <c r="F20" s="29">
        <f t="shared" si="0"/>
        <v>0</v>
      </c>
    </row>
    <row r="21" spans="1:6" s="24" customFormat="1" ht="26.25" customHeight="1">
      <c r="A21" s="13" t="s">
        <v>319</v>
      </c>
      <c r="B21" s="30"/>
      <c r="C21" s="36">
        <f t="shared" si="1"/>
        <v>0</v>
      </c>
      <c r="D21" s="19"/>
      <c r="E21" s="31"/>
      <c r="F21" s="29">
        <f t="shared" si="0"/>
        <v>0</v>
      </c>
    </row>
    <row r="22" spans="1:6" s="24" customFormat="1" ht="14.25">
      <c r="A22" s="13"/>
      <c r="B22" s="30"/>
      <c r="C22" s="28">
        <f t="shared" si="1"/>
        <v>0</v>
      </c>
      <c r="D22" s="18"/>
      <c r="E22" s="30"/>
      <c r="F22" s="29">
        <f t="shared" si="0"/>
        <v>0</v>
      </c>
    </row>
    <row r="23" spans="1:6" s="24" customFormat="1" ht="14.25">
      <c r="A23" s="20"/>
      <c r="B23" s="30"/>
      <c r="C23" s="28">
        <f t="shared" si="1"/>
        <v>0</v>
      </c>
      <c r="D23" s="18"/>
      <c r="E23" s="30"/>
      <c r="F23" s="29">
        <f t="shared" si="0"/>
        <v>0</v>
      </c>
    </row>
    <row r="24" spans="1:6" s="24" customFormat="1" ht="14.25">
      <c r="A24" s="20"/>
      <c r="B24" s="30"/>
      <c r="C24" s="28">
        <f t="shared" si="1"/>
        <v>0</v>
      </c>
      <c r="D24" s="19"/>
      <c r="E24" s="31"/>
      <c r="F24" s="29">
        <f t="shared" si="0"/>
        <v>0</v>
      </c>
    </row>
    <row r="25" spans="1:6" s="24" customFormat="1" ht="14.25">
      <c r="A25" s="20"/>
      <c r="B25" s="30"/>
      <c r="C25" s="28"/>
      <c r="D25" s="19"/>
      <c r="E25" s="31"/>
      <c r="F25" s="29"/>
    </row>
    <row r="26" spans="1:6" s="24" customFormat="1" ht="14.25">
      <c r="A26" s="20"/>
      <c r="B26" s="30"/>
      <c r="C26" s="28"/>
      <c r="D26" s="19"/>
      <c r="E26" s="31"/>
      <c r="F26" s="29"/>
    </row>
    <row r="27" spans="1:6" s="24" customFormat="1" ht="14.25">
      <c r="A27" s="20"/>
      <c r="B27" s="30"/>
      <c r="C27" s="28"/>
      <c r="D27" s="19"/>
      <c r="E27" s="31"/>
      <c r="F27" s="29"/>
    </row>
    <row r="28" spans="1:6" s="24" customFormat="1" ht="14.25">
      <c r="A28" s="20"/>
      <c r="B28" s="30"/>
      <c r="C28" s="28">
        <f t="shared" si="1"/>
        <v>0</v>
      </c>
      <c r="D28" s="18"/>
      <c r="E28" s="30"/>
      <c r="F28" s="29">
        <f>IF(E$35&gt;0,(E28/E$35)*100,0)</f>
        <v>0</v>
      </c>
    </row>
    <row r="29" spans="1:6" s="24" customFormat="1" ht="14.25">
      <c r="A29" s="20"/>
      <c r="B29" s="30"/>
      <c r="C29" s="28">
        <f t="shared" si="1"/>
        <v>0</v>
      </c>
      <c r="D29" s="18"/>
      <c r="E29" s="30"/>
      <c r="F29" s="29">
        <f>IF(E$35&gt;0,(E29/E$35)*100,0)</f>
        <v>0</v>
      </c>
    </row>
    <row r="30" spans="1:6" s="24" customFormat="1" ht="14.25">
      <c r="A30" s="20"/>
      <c r="B30" s="30"/>
      <c r="C30" s="28">
        <f t="shared" si="1"/>
        <v>0</v>
      </c>
      <c r="D30" s="18"/>
      <c r="E30" s="30"/>
      <c r="F30" s="29">
        <f>IF(E$35&gt;0,(E30/E$35)*100,0)</f>
        <v>0</v>
      </c>
    </row>
    <row r="31" spans="1:6" s="24" customFormat="1" ht="18" customHeight="1">
      <c r="A31" s="20"/>
      <c r="B31" s="30"/>
      <c r="C31" s="28"/>
      <c r="D31" s="18"/>
      <c r="E31" s="30"/>
      <c r="F31" s="29"/>
    </row>
    <row r="32" spans="1:6" s="24" customFormat="1" ht="14.25">
      <c r="A32" s="21"/>
      <c r="B32" s="31"/>
      <c r="C32" s="28">
        <f t="shared" si="1"/>
        <v>0</v>
      </c>
      <c r="D32" s="18"/>
      <c r="E32" s="30"/>
      <c r="F32" s="29">
        <f>IF(E$35&gt;0,(E32/E$35)*100,0)</f>
        <v>0</v>
      </c>
    </row>
    <row r="33" spans="1:6" s="24" customFormat="1" ht="14.25">
      <c r="A33" s="20"/>
      <c r="B33" s="30"/>
      <c r="C33" s="28">
        <f t="shared" si="1"/>
        <v>0</v>
      </c>
      <c r="D33" s="18"/>
      <c r="E33" s="30"/>
      <c r="F33" s="29">
        <f>IF(E$35&gt;0,(E33/E$35)*100,0)</f>
        <v>0</v>
      </c>
    </row>
    <row r="34" spans="1:6" s="24" customFormat="1" ht="14.25">
      <c r="A34" s="20"/>
      <c r="B34" s="30"/>
      <c r="C34" s="28">
        <f t="shared" si="1"/>
        <v>0</v>
      </c>
      <c r="D34" s="18"/>
      <c r="E34" s="30"/>
      <c r="F34" s="29">
        <f>IF(E$35&gt;0,(E34/E$35)*100,0)</f>
        <v>0</v>
      </c>
    </row>
    <row r="35" spans="1:6" s="24" customFormat="1" ht="21.75" customHeight="1" thickBot="1">
      <c r="A35" s="22" t="s">
        <v>19</v>
      </c>
      <c r="B35" s="32">
        <f>B6</f>
        <v>25824086481</v>
      </c>
      <c r="C35" s="32">
        <f t="shared" si="1"/>
        <v>100</v>
      </c>
      <c r="D35" s="23" t="s">
        <v>19</v>
      </c>
      <c r="E35" s="33">
        <f>E6+E13</f>
        <v>25824086481</v>
      </c>
      <c r="F35" s="34">
        <f>IF(E$35&gt;0,(E35/E$35)*100,0)</f>
        <v>100</v>
      </c>
    </row>
    <row r="36" spans="1:6" s="24" customFormat="1" ht="19.5" customHeight="1">
      <c r="A36" s="47" t="s">
        <v>331</v>
      </c>
      <c r="B36" s="48"/>
      <c r="C36" s="49"/>
      <c r="D36" s="49"/>
      <c r="E36" s="49"/>
      <c r="F36" s="49"/>
    </row>
    <row r="37" s="24" customFormat="1" ht="14.25"/>
    <row r="38" s="24" customFormat="1" ht="14.25"/>
    <row r="39" s="24" customFormat="1" ht="14.25"/>
    <row r="40" s="24" customFormat="1" ht="14.25"/>
  </sheetData>
  <mergeCells count="4">
    <mergeCell ref="A3:E3"/>
    <mergeCell ref="A1:F1"/>
    <mergeCell ref="A2:F2"/>
    <mergeCell ref="A36:F36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  <headerFooter alignWithMargins="0">
    <oddFooter>&amp;C&amp;"Times New Roman,標準"161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F36"/>
  <sheetViews>
    <sheetView workbookViewId="0" topLeftCell="A1">
      <pane xSplit="1" ySplit="5" topLeftCell="B6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A36" sqref="A36:F36"/>
    </sheetView>
  </sheetViews>
  <sheetFormatPr defaultColWidth="9.00390625" defaultRowHeight="16.5"/>
  <cols>
    <col min="1" max="1" width="17.25390625" style="3" customWidth="1"/>
    <col min="2" max="2" width="18.75390625" style="3" customWidth="1"/>
    <col min="3" max="3" width="8.875" style="3" customWidth="1"/>
    <col min="4" max="4" width="17.125" style="3" customWidth="1"/>
    <col min="5" max="5" width="18.375" style="3" customWidth="1"/>
    <col min="6" max="6" width="8.625" style="3" customWidth="1"/>
    <col min="7" max="16384" width="9.00390625" style="3" customWidth="1"/>
  </cols>
  <sheetData>
    <row r="1" spans="1:6" s="4" customFormat="1" ht="27.75" customHeight="1">
      <c r="A1" s="46" t="s">
        <v>268</v>
      </c>
      <c r="B1" s="46"/>
      <c r="C1" s="46"/>
      <c r="D1" s="46"/>
      <c r="E1" s="46"/>
      <c r="F1" s="46"/>
    </row>
    <row r="2" spans="1:6" s="4" customFormat="1" ht="27.75" customHeight="1">
      <c r="A2" s="41" t="s">
        <v>110</v>
      </c>
      <c r="B2" s="41"/>
      <c r="C2" s="41"/>
      <c r="D2" s="41"/>
      <c r="E2" s="41"/>
      <c r="F2" s="41"/>
    </row>
    <row r="3" spans="1:5" s="4" customFormat="1" ht="10.5" customHeight="1">
      <c r="A3" s="42"/>
      <c r="B3" s="42"/>
      <c r="C3" s="42"/>
      <c r="D3" s="42"/>
      <c r="E3" s="42"/>
    </row>
    <row r="4" spans="1:6" s="4" customFormat="1" ht="18" customHeight="1" thickBot="1">
      <c r="A4" s="1"/>
      <c r="B4" s="1" t="s">
        <v>111</v>
      </c>
      <c r="C4" s="1"/>
      <c r="D4" s="1"/>
      <c r="F4" s="2" t="s">
        <v>112</v>
      </c>
    </row>
    <row r="5" spans="1:6" s="7" customFormat="1" ht="33.75" customHeight="1">
      <c r="A5" s="5" t="s">
        <v>113</v>
      </c>
      <c r="B5" s="6" t="s">
        <v>114</v>
      </c>
      <c r="C5" s="38" t="s">
        <v>29</v>
      </c>
      <c r="D5" s="6" t="s">
        <v>113</v>
      </c>
      <c r="E5" s="6" t="s">
        <v>114</v>
      </c>
      <c r="F5" s="39" t="s">
        <v>29</v>
      </c>
    </row>
    <row r="6" spans="1:6" s="10" customFormat="1" ht="26.25" customHeight="1">
      <c r="A6" s="8" t="s">
        <v>115</v>
      </c>
      <c r="B6" s="25">
        <f>SUM(B7,B14,B19)</f>
        <v>7426098171.91</v>
      </c>
      <c r="C6" s="26">
        <f>IF(B$6&gt;0,(B6/B$6)*100,0)</f>
        <v>100</v>
      </c>
      <c r="D6" s="9" t="s">
        <v>116</v>
      </c>
      <c r="E6" s="25">
        <f>SUM(E7,E11)</f>
        <v>723790820.83</v>
      </c>
      <c r="F6" s="27">
        <f aca="true" t="shared" si="0" ref="F6:F24">IF(E$35&gt;0,(E6/E$35)*100,0)</f>
        <v>9.746582984423977</v>
      </c>
    </row>
    <row r="7" spans="1:6" s="10" customFormat="1" ht="26.25" customHeight="1">
      <c r="A7" s="11" t="s">
        <v>117</v>
      </c>
      <c r="B7" s="25">
        <f>SUM(B8:B13)</f>
        <v>6383409860.43</v>
      </c>
      <c r="C7" s="28">
        <f aca="true" t="shared" si="1" ref="C7:C35">IF(B$6&gt;0,(B7/B$6)*100,0)</f>
        <v>85.95913644901601</v>
      </c>
      <c r="D7" s="12" t="s">
        <v>118</v>
      </c>
      <c r="E7" s="25">
        <f>SUM(E8:E10)</f>
        <v>708120444.35</v>
      </c>
      <c r="F7" s="29">
        <f t="shared" si="0"/>
        <v>9.535565352859734</v>
      </c>
    </row>
    <row r="8" spans="1:6" s="24" customFormat="1" ht="26.25" customHeight="1">
      <c r="A8" s="13" t="s">
        <v>119</v>
      </c>
      <c r="B8" s="30">
        <v>6364780649.43</v>
      </c>
      <c r="C8" s="36">
        <f t="shared" si="1"/>
        <v>85.7082750872518</v>
      </c>
      <c r="D8" s="14" t="s">
        <v>120</v>
      </c>
      <c r="E8" s="30">
        <v>0</v>
      </c>
      <c r="F8" s="37">
        <f t="shared" si="0"/>
        <v>0</v>
      </c>
    </row>
    <row r="9" spans="1:6" s="24" customFormat="1" ht="26.25" customHeight="1">
      <c r="A9" s="13" t="s">
        <v>121</v>
      </c>
      <c r="B9" s="30">
        <v>0</v>
      </c>
      <c r="C9" s="36">
        <f t="shared" si="1"/>
        <v>0</v>
      </c>
      <c r="D9" s="14" t="s">
        <v>122</v>
      </c>
      <c r="E9" s="30">
        <v>708120444.35</v>
      </c>
      <c r="F9" s="37">
        <f t="shared" si="0"/>
        <v>9.535565352859734</v>
      </c>
    </row>
    <row r="10" spans="1:6" s="24" customFormat="1" ht="26.25" customHeight="1">
      <c r="A10" s="13" t="s">
        <v>123</v>
      </c>
      <c r="B10" s="30">
        <v>18396111</v>
      </c>
      <c r="C10" s="36">
        <f t="shared" si="1"/>
        <v>0.24772243207860128</v>
      </c>
      <c r="D10" s="14" t="s">
        <v>124</v>
      </c>
      <c r="E10" s="30">
        <v>0</v>
      </c>
      <c r="F10" s="37">
        <f t="shared" si="0"/>
        <v>0</v>
      </c>
    </row>
    <row r="11" spans="1:6" s="24" customFormat="1" ht="26.25" customHeight="1">
      <c r="A11" s="13" t="s">
        <v>125</v>
      </c>
      <c r="B11" s="30">
        <v>0</v>
      </c>
      <c r="C11" s="36">
        <f t="shared" si="1"/>
        <v>0</v>
      </c>
      <c r="D11" s="12" t="s">
        <v>126</v>
      </c>
      <c r="E11" s="25">
        <f>SUM(E12)</f>
        <v>15670376.48</v>
      </c>
      <c r="F11" s="29">
        <f t="shared" si="0"/>
        <v>0.21101763156424264</v>
      </c>
    </row>
    <row r="12" spans="1:6" s="24" customFormat="1" ht="26.25" customHeight="1">
      <c r="A12" s="13" t="s">
        <v>127</v>
      </c>
      <c r="B12" s="30">
        <v>233100</v>
      </c>
      <c r="C12" s="36">
        <f t="shared" si="1"/>
        <v>0.0031389296856015906</v>
      </c>
      <c r="D12" s="14" t="s">
        <v>128</v>
      </c>
      <c r="E12" s="30">
        <v>15670376.48</v>
      </c>
      <c r="F12" s="37">
        <f t="shared" si="0"/>
        <v>0.21101763156424264</v>
      </c>
    </row>
    <row r="13" spans="1:6" s="24" customFormat="1" ht="26.25" customHeight="1">
      <c r="A13" s="13" t="s">
        <v>129</v>
      </c>
      <c r="B13" s="30">
        <v>0</v>
      </c>
      <c r="C13" s="36">
        <f t="shared" si="1"/>
        <v>0</v>
      </c>
      <c r="D13" s="16" t="s">
        <v>130</v>
      </c>
      <c r="E13" s="25">
        <f>SUM(E14)</f>
        <v>6702307351.08</v>
      </c>
      <c r="F13" s="29">
        <f t="shared" si="0"/>
        <v>90.25341701557602</v>
      </c>
    </row>
    <row r="14" spans="1:6" s="24" customFormat="1" ht="34.5" customHeight="1">
      <c r="A14" s="17" t="s">
        <v>131</v>
      </c>
      <c r="B14" s="25">
        <f>SUM(B15:B18)</f>
        <v>0</v>
      </c>
      <c r="C14" s="28">
        <f t="shared" si="1"/>
        <v>0</v>
      </c>
      <c r="D14" s="12" t="s">
        <v>132</v>
      </c>
      <c r="E14" s="25">
        <f>SUM(E15:E16)</f>
        <v>6702307351.08</v>
      </c>
      <c r="F14" s="29">
        <f t="shared" si="0"/>
        <v>90.25341701557602</v>
      </c>
    </row>
    <row r="15" spans="1:6" s="24" customFormat="1" ht="26.25" customHeight="1">
      <c r="A15" s="13" t="s">
        <v>133</v>
      </c>
      <c r="B15" s="30">
        <v>0</v>
      </c>
      <c r="C15" s="36">
        <f t="shared" si="1"/>
        <v>0</v>
      </c>
      <c r="D15" s="14" t="s">
        <v>134</v>
      </c>
      <c r="E15" s="30">
        <v>6702307351.08</v>
      </c>
      <c r="F15" s="37">
        <f t="shared" si="0"/>
        <v>90.25341701557602</v>
      </c>
    </row>
    <row r="16" spans="1:6" s="24" customFormat="1" ht="26.25" customHeight="1">
      <c r="A16" s="13" t="s">
        <v>135</v>
      </c>
      <c r="B16" s="30">
        <v>0</v>
      </c>
      <c r="C16" s="36">
        <f t="shared" si="1"/>
        <v>0</v>
      </c>
      <c r="D16" s="14" t="s">
        <v>136</v>
      </c>
      <c r="E16" s="30">
        <v>0</v>
      </c>
      <c r="F16" s="37">
        <f t="shared" si="0"/>
        <v>0</v>
      </c>
    </row>
    <row r="17" spans="1:6" s="24" customFormat="1" ht="26.25" customHeight="1">
      <c r="A17" s="13" t="s">
        <v>137</v>
      </c>
      <c r="B17" s="30">
        <v>0</v>
      </c>
      <c r="C17" s="36">
        <f t="shared" si="1"/>
        <v>0</v>
      </c>
      <c r="D17" s="18"/>
      <c r="E17" s="30"/>
      <c r="F17" s="29">
        <f t="shared" si="0"/>
        <v>0</v>
      </c>
    </row>
    <row r="18" spans="1:6" s="24" customFormat="1" ht="26.25" customHeight="1">
      <c r="A18" s="13" t="s">
        <v>138</v>
      </c>
      <c r="B18" s="30">
        <v>0</v>
      </c>
      <c r="C18" s="36">
        <f t="shared" si="1"/>
        <v>0</v>
      </c>
      <c r="D18" s="18"/>
      <c r="E18" s="30"/>
      <c r="F18" s="29">
        <f t="shared" si="0"/>
        <v>0</v>
      </c>
    </row>
    <row r="19" spans="1:6" s="24" customFormat="1" ht="26.25" customHeight="1">
      <c r="A19" s="11" t="s">
        <v>139</v>
      </c>
      <c r="B19" s="25">
        <f>SUM(B20:B21)</f>
        <v>1042688311.48</v>
      </c>
      <c r="C19" s="28">
        <f t="shared" si="1"/>
        <v>14.040863550983996</v>
      </c>
      <c r="D19" s="18"/>
      <c r="E19" s="30"/>
      <c r="F19" s="29">
        <f t="shared" si="0"/>
        <v>0</v>
      </c>
    </row>
    <row r="20" spans="1:6" s="24" customFormat="1" ht="26.25" customHeight="1">
      <c r="A20" s="13" t="s">
        <v>140</v>
      </c>
      <c r="B20" s="30">
        <v>1042688311.48</v>
      </c>
      <c r="C20" s="36">
        <f t="shared" si="1"/>
        <v>14.040863550983996</v>
      </c>
      <c r="D20" s="19"/>
      <c r="E20" s="31"/>
      <c r="F20" s="29">
        <f t="shared" si="0"/>
        <v>0</v>
      </c>
    </row>
    <row r="21" spans="1:6" s="24" customFormat="1" ht="26.25" customHeight="1">
      <c r="A21" s="13" t="s">
        <v>141</v>
      </c>
      <c r="B21" s="30">
        <v>0</v>
      </c>
      <c r="C21" s="36">
        <f t="shared" si="1"/>
        <v>0</v>
      </c>
      <c r="D21" s="19"/>
      <c r="E21" s="31"/>
      <c r="F21" s="29">
        <f t="shared" si="0"/>
        <v>0</v>
      </c>
    </row>
    <row r="22" spans="1:6" s="24" customFormat="1" ht="14.25">
      <c r="A22" s="13"/>
      <c r="B22" s="30"/>
      <c r="C22" s="28">
        <f t="shared" si="1"/>
        <v>0</v>
      </c>
      <c r="D22" s="18"/>
      <c r="E22" s="30"/>
      <c r="F22" s="29">
        <f t="shared" si="0"/>
        <v>0</v>
      </c>
    </row>
    <row r="23" spans="1:6" s="24" customFormat="1" ht="14.25">
      <c r="A23" s="20"/>
      <c r="B23" s="30"/>
      <c r="C23" s="28">
        <f t="shared" si="1"/>
        <v>0</v>
      </c>
      <c r="D23" s="18"/>
      <c r="E23" s="30"/>
      <c r="F23" s="29">
        <f t="shared" si="0"/>
        <v>0</v>
      </c>
    </row>
    <row r="24" spans="1:6" s="24" customFormat="1" ht="14.25">
      <c r="A24" s="20"/>
      <c r="B24" s="30"/>
      <c r="C24" s="28">
        <f t="shared" si="1"/>
        <v>0</v>
      </c>
      <c r="D24" s="19"/>
      <c r="E24" s="31"/>
      <c r="F24" s="29">
        <f t="shared" si="0"/>
        <v>0</v>
      </c>
    </row>
    <row r="25" spans="1:6" s="24" customFormat="1" ht="14.25">
      <c r="A25" s="20"/>
      <c r="B25" s="30"/>
      <c r="C25" s="28"/>
      <c r="D25" s="19"/>
      <c r="E25" s="31"/>
      <c r="F25" s="29"/>
    </row>
    <row r="26" spans="1:6" s="24" customFormat="1" ht="14.25">
      <c r="A26" s="20"/>
      <c r="B26" s="30"/>
      <c r="C26" s="28"/>
      <c r="D26" s="19"/>
      <c r="E26" s="31"/>
      <c r="F26" s="29"/>
    </row>
    <row r="27" spans="1:6" s="24" customFormat="1" ht="14.25">
      <c r="A27" s="20"/>
      <c r="B27" s="30"/>
      <c r="C27" s="28"/>
      <c r="D27" s="19"/>
      <c r="E27" s="31"/>
      <c r="F27" s="29"/>
    </row>
    <row r="28" spans="1:6" s="24" customFormat="1" ht="14.25">
      <c r="A28" s="20"/>
      <c r="B28" s="30"/>
      <c r="C28" s="28">
        <f t="shared" si="1"/>
        <v>0</v>
      </c>
      <c r="D28" s="18"/>
      <c r="E28" s="30"/>
      <c r="F28" s="29">
        <f>IF(E$35&gt;0,(E28/E$35)*100,0)</f>
        <v>0</v>
      </c>
    </row>
    <row r="29" spans="1:6" s="24" customFormat="1" ht="14.25">
      <c r="A29" s="20"/>
      <c r="B29" s="30"/>
      <c r="C29" s="28">
        <f t="shared" si="1"/>
        <v>0</v>
      </c>
      <c r="D29" s="18"/>
      <c r="E29" s="30"/>
      <c r="F29" s="29">
        <f>IF(E$35&gt;0,(E29/E$35)*100,0)</f>
        <v>0</v>
      </c>
    </row>
    <row r="30" spans="1:6" s="24" customFormat="1" ht="14.25">
      <c r="A30" s="20"/>
      <c r="B30" s="30"/>
      <c r="C30" s="28">
        <f t="shared" si="1"/>
        <v>0</v>
      </c>
      <c r="D30" s="18"/>
      <c r="E30" s="30"/>
      <c r="F30" s="29">
        <f>IF(E$35&gt;0,(E30/E$35)*100,0)</f>
        <v>0</v>
      </c>
    </row>
    <row r="31" spans="1:6" s="24" customFormat="1" ht="18" customHeight="1">
      <c r="A31" s="20"/>
      <c r="B31" s="30"/>
      <c r="C31" s="28"/>
      <c r="D31" s="18"/>
      <c r="E31" s="30"/>
      <c r="F31" s="29"/>
    </row>
    <row r="32" spans="1:6" s="24" customFormat="1" ht="14.25">
      <c r="A32" s="21"/>
      <c r="B32" s="31"/>
      <c r="C32" s="28">
        <f t="shared" si="1"/>
        <v>0</v>
      </c>
      <c r="D32" s="18"/>
      <c r="E32" s="30"/>
      <c r="F32" s="29">
        <f>IF(E$35&gt;0,(E32/E$35)*100,0)</f>
        <v>0</v>
      </c>
    </row>
    <row r="33" spans="1:6" s="24" customFormat="1" ht="14.25">
      <c r="A33" s="20"/>
      <c r="B33" s="30"/>
      <c r="C33" s="28">
        <f t="shared" si="1"/>
        <v>0</v>
      </c>
      <c r="D33" s="18"/>
      <c r="E33" s="30"/>
      <c r="F33" s="29">
        <f>IF(E$35&gt;0,(E33/E$35)*100,0)</f>
        <v>0</v>
      </c>
    </row>
    <row r="34" spans="1:6" s="24" customFormat="1" ht="14.25">
      <c r="A34" s="20"/>
      <c r="B34" s="30"/>
      <c r="C34" s="28">
        <f t="shared" si="1"/>
        <v>0</v>
      </c>
      <c r="D34" s="18"/>
      <c r="E34" s="30"/>
      <c r="F34" s="29">
        <f>IF(E$35&gt;0,(E34/E$35)*100,0)</f>
        <v>0</v>
      </c>
    </row>
    <row r="35" spans="1:6" s="24" customFormat="1" ht="21.75" customHeight="1" thickBot="1">
      <c r="A35" s="22" t="s">
        <v>19</v>
      </c>
      <c r="B35" s="32">
        <f>B6</f>
        <v>7426098171.91</v>
      </c>
      <c r="C35" s="32">
        <f t="shared" si="1"/>
        <v>100</v>
      </c>
      <c r="D35" s="23" t="s">
        <v>19</v>
      </c>
      <c r="E35" s="33">
        <f>E6+E13</f>
        <v>7426098171.91</v>
      </c>
      <c r="F35" s="34">
        <f>IF(E$35&gt;0,(E35/E$35)*100,0)</f>
        <v>100</v>
      </c>
    </row>
    <row r="36" spans="1:6" s="24" customFormat="1" ht="19.5" customHeight="1">
      <c r="A36" s="47" t="s">
        <v>322</v>
      </c>
      <c r="B36" s="48"/>
      <c r="C36" s="49"/>
      <c r="D36" s="49"/>
      <c r="E36" s="49"/>
      <c r="F36" s="49"/>
    </row>
    <row r="37" s="24" customFormat="1" ht="14.25"/>
    <row r="38" s="24" customFormat="1" ht="14.25"/>
    <row r="39" s="24" customFormat="1" ht="14.25"/>
    <row r="40" s="24" customFormat="1" ht="14.25"/>
  </sheetData>
  <mergeCells count="4">
    <mergeCell ref="A3:E3"/>
    <mergeCell ref="A1:F1"/>
    <mergeCell ref="A2:F2"/>
    <mergeCell ref="A36:F36"/>
  </mergeCells>
  <printOptions horizontalCentered="1"/>
  <pageMargins left="0.6299212598425197" right="0.6299212598425197" top="0.5905511811023623" bottom="0.5905511811023623" header="0.5118110236220472" footer="0.5118110236220472"/>
  <pageSetup horizontalDpi="300" verticalDpi="300" orientation="portrait" paperSize="9" r:id="rId1"/>
  <headerFooter alignWithMargins="0">
    <oddFooter>&amp;C&amp;"Times New Roman,標準"117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F36"/>
  <sheetViews>
    <sheetView workbookViewId="0" topLeftCell="A1">
      <pane xSplit="1" ySplit="5" topLeftCell="B6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A36" sqref="A36:E36"/>
    </sheetView>
  </sheetViews>
  <sheetFormatPr defaultColWidth="9.00390625" defaultRowHeight="16.5"/>
  <cols>
    <col min="1" max="1" width="17.25390625" style="3" customWidth="1"/>
    <col min="2" max="2" width="18.75390625" style="3" customWidth="1"/>
    <col min="3" max="3" width="8.875" style="3" customWidth="1"/>
    <col min="4" max="4" width="17.125" style="3" customWidth="1"/>
    <col min="5" max="5" width="18.375" style="3" customWidth="1"/>
    <col min="6" max="6" width="8.625" style="3" customWidth="1"/>
    <col min="7" max="16384" width="9.00390625" style="3" customWidth="1"/>
  </cols>
  <sheetData>
    <row r="1" spans="1:6" s="4" customFormat="1" ht="27.75" customHeight="1">
      <c r="A1" s="46" t="s">
        <v>287</v>
      </c>
      <c r="B1" s="46"/>
      <c r="C1" s="46"/>
      <c r="D1" s="46"/>
      <c r="E1" s="46"/>
      <c r="F1" s="46"/>
    </row>
    <row r="2" spans="1:6" s="4" customFormat="1" ht="27.75" customHeight="1">
      <c r="A2" s="41" t="s">
        <v>64</v>
      </c>
      <c r="B2" s="41"/>
      <c r="C2" s="41"/>
      <c r="D2" s="41"/>
      <c r="E2" s="41"/>
      <c r="F2" s="41"/>
    </row>
    <row r="3" spans="1:5" s="4" customFormat="1" ht="10.5" customHeight="1">
      <c r="A3" s="42"/>
      <c r="B3" s="42"/>
      <c r="C3" s="42"/>
      <c r="D3" s="42"/>
      <c r="E3" s="42"/>
    </row>
    <row r="4" spans="1:6" s="4" customFormat="1" ht="18" customHeight="1" thickBot="1">
      <c r="A4" s="1"/>
      <c r="B4" s="1" t="s">
        <v>63</v>
      </c>
      <c r="C4" s="1"/>
      <c r="D4" s="1"/>
      <c r="F4" s="2" t="s">
        <v>0</v>
      </c>
    </row>
    <row r="5" spans="1:6" s="7" customFormat="1" ht="33.75" customHeight="1">
      <c r="A5" s="5" t="s">
        <v>1</v>
      </c>
      <c r="B5" s="6" t="s">
        <v>2</v>
      </c>
      <c r="C5" s="38" t="s">
        <v>29</v>
      </c>
      <c r="D5" s="6" t="s">
        <v>1</v>
      </c>
      <c r="E5" s="6" t="s">
        <v>2</v>
      </c>
      <c r="F5" s="39" t="s">
        <v>29</v>
      </c>
    </row>
    <row r="6" spans="1:6" s="10" customFormat="1" ht="26.25" customHeight="1">
      <c r="A6" s="8" t="s">
        <v>3</v>
      </c>
      <c r="B6" s="25">
        <f>SUM(B7,B14,B19)</f>
        <v>7246982275</v>
      </c>
      <c r="C6" s="26">
        <f>IF(B$6&gt;0,(B6/B$6)*100,0)</f>
        <v>100</v>
      </c>
      <c r="D6" s="9" t="s">
        <v>4</v>
      </c>
      <c r="E6" s="25">
        <f>SUM(E7,E11)</f>
        <v>624947</v>
      </c>
      <c r="F6" s="27">
        <f aca="true" t="shared" si="0" ref="F6:F24">IF(E$35&gt;0,(E6/E$35)*100,0)</f>
        <v>0.008623548068495862</v>
      </c>
    </row>
    <row r="7" spans="1:6" s="10" customFormat="1" ht="26.25" customHeight="1">
      <c r="A7" s="11" t="s">
        <v>69</v>
      </c>
      <c r="B7" s="25">
        <f>SUM(B8:B13)</f>
        <v>2644380591</v>
      </c>
      <c r="C7" s="28">
        <f aca="true" t="shared" si="1" ref="C7:C35">IF(B$6&gt;0,(B7/B$6)*100,0)</f>
        <v>36.48940332201931</v>
      </c>
      <c r="D7" s="12" t="s">
        <v>70</v>
      </c>
      <c r="E7" s="25">
        <f>SUM(E8:E10)</f>
        <v>10035</v>
      </c>
      <c r="F7" s="29">
        <f t="shared" si="0"/>
        <v>0.00013847143016504755</v>
      </c>
    </row>
    <row r="8" spans="1:6" s="24" customFormat="1" ht="26.25" customHeight="1">
      <c r="A8" s="13" t="s">
        <v>71</v>
      </c>
      <c r="B8" s="30">
        <v>1196563683</v>
      </c>
      <c r="C8" s="36">
        <f t="shared" si="1"/>
        <v>16.511199249483468</v>
      </c>
      <c r="D8" s="14" t="s">
        <v>72</v>
      </c>
      <c r="E8" s="30"/>
      <c r="F8" s="37">
        <f t="shared" si="0"/>
        <v>0</v>
      </c>
    </row>
    <row r="9" spans="1:6" s="24" customFormat="1" ht="26.25" customHeight="1">
      <c r="A9" s="13" t="s">
        <v>73</v>
      </c>
      <c r="B9" s="30">
        <v>0</v>
      </c>
      <c r="C9" s="36">
        <f t="shared" si="1"/>
        <v>0</v>
      </c>
      <c r="D9" s="14" t="s">
        <v>74</v>
      </c>
      <c r="E9" s="30">
        <v>10035</v>
      </c>
      <c r="F9" s="37">
        <f t="shared" si="0"/>
        <v>0.00013847143016504755</v>
      </c>
    </row>
    <row r="10" spans="1:6" s="24" customFormat="1" ht="26.25" customHeight="1">
      <c r="A10" s="13" t="s">
        <v>75</v>
      </c>
      <c r="B10" s="30">
        <v>121356</v>
      </c>
      <c r="C10" s="36">
        <f t="shared" si="1"/>
        <v>0.0016745728828210776</v>
      </c>
      <c r="D10" s="14" t="s">
        <v>76</v>
      </c>
      <c r="E10" s="30"/>
      <c r="F10" s="37">
        <f t="shared" si="0"/>
        <v>0</v>
      </c>
    </row>
    <row r="11" spans="1:6" s="24" customFormat="1" ht="26.25" customHeight="1">
      <c r="A11" s="13" t="s">
        <v>77</v>
      </c>
      <c r="B11" s="30"/>
      <c r="C11" s="36">
        <f t="shared" si="1"/>
        <v>0</v>
      </c>
      <c r="D11" s="12" t="s">
        <v>78</v>
      </c>
      <c r="E11" s="25">
        <f>SUM(E12)</f>
        <v>614912</v>
      </c>
      <c r="F11" s="29">
        <f t="shared" si="0"/>
        <v>0.008485076638330815</v>
      </c>
    </row>
    <row r="12" spans="1:6" s="24" customFormat="1" ht="26.25" customHeight="1">
      <c r="A12" s="13" t="s">
        <v>79</v>
      </c>
      <c r="B12" s="30">
        <v>1447695552</v>
      </c>
      <c r="C12" s="36">
        <f t="shared" si="1"/>
        <v>19.97652949965301</v>
      </c>
      <c r="D12" s="14" t="s">
        <v>80</v>
      </c>
      <c r="E12" s="30">
        <v>614912</v>
      </c>
      <c r="F12" s="37">
        <f t="shared" si="0"/>
        <v>0.008485076638330815</v>
      </c>
    </row>
    <row r="13" spans="1:6" s="24" customFormat="1" ht="26.25" customHeight="1">
      <c r="A13" s="13" t="s">
        <v>81</v>
      </c>
      <c r="B13" s="30"/>
      <c r="C13" s="36">
        <f t="shared" si="1"/>
        <v>0</v>
      </c>
      <c r="D13" s="16" t="s">
        <v>82</v>
      </c>
      <c r="E13" s="25">
        <f>SUM(E14)</f>
        <v>7246357328</v>
      </c>
      <c r="F13" s="29">
        <f t="shared" si="0"/>
        <v>99.9913764519315</v>
      </c>
    </row>
    <row r="14" spans="1:6" s="24" customFormat="1" ht="34.5" customHeight="1">
      <c r="A14" s="17" t="s">
        <v>83</v>
      </c>
      <c r="B14" s="25">
        <f>SUM(B15:B18)</f>
        <v>4271523037</v>
      </c>
      <c r="C14" s="28">
        <f t="shared" si="1"/>
        <v>58.94209306590308</v>
      </c>
      <c r="D14" s="12" t="s">
        <v>84</v>
      </c>
      <c r="E14" s="25">
        <f>SUM(E15:E16)</f>
        <v>7246357328</v>
      </c>
      <c r="F14" s="29">
        <f t="shared" si="0"/>
        <v>99.9913764519315</v>
      </c>
    </row>
    <row r="15" spans="1:6" s="24" customFormat="1" ht="26.25" customHeight="1">
      <c r="A15" s="13" t="s">
        <v>85</v>
      </c>
      <c r="B15" s="30"/>
      <c r="C15" s="36">
        <f t="shared" si="1"/>
        <v>0</v>
      </c>
      <c r="D15" s="14" t="s">
        <v>86</v>
      </c>
      <c r="E15" s="30">
        <v>8036887024</v>
      </c>
      <c r="F15" s="37">
        <f t="shared" si="0"/>
        <v>110.89977481695993</v>
      </c>
    </row>
    <row r="16" spans="1:6" s="24" customFormat="1" ht="26.25" customHeight="1">
      <c r="A16" s="13" t="s">
        <v>87</v>
      </c>
      <c r="B16" s="30">
        <v>4271445657</v>
      </c>
      <c r="C16" s="36">
        <f t="shared" si="1"/>
        <v>58.94102531111821</v>
      </c>
      <c r="D16" s="14" t="s">
        <v>88</v>
      </c>
      <c r="E16" s="30">
        <v>-790529696</v>
      </c>
      <c r="F16" s="37">
        <f t="shared" si="0"/>
        <v>-10.908398365028429</v>
      </c>
    </row>
    <row r="17" spans="1:6" s="24" customFormat="1" ht="26.25" customHeight="1">
      <c r="A17" s="13" t="s">
        <v>89</v>
      </c>
      <c r="B17" s="30"/>
      <c r="C17" s="36">
        <f t="shared" si="1"/>
        <v>0</v>
      </c>
      <c r="D17" s="18"/>
      <c r="E17" s="30"/>
      <c r="F17" s="29">
        <f t="shared" si="0"/>
        <v>0</v>
      </c>
    </row>
    <row r="18" spans="1:6" s="24" customFormat="1" ht="26.25" customHeight="1">
      <c r="A18" s="13" t="s">
        <v>90</v>
      </c>
      <c r="B18" s="30">
        <v>77380</v>
      </c>
      <c r="C18" s="36">
        <f t="shared" si="1"/>
        <v>0.0010677547848700927</v>
      </c>
      <c r="D18" s="18"/>
      <c r="E18" s="30"/>
      <c r="F18" s="29">
        <f t="shared" si="0"/>
        <v>0</v>
      </c>
    </row>
    <row r="19" spans="1:6" s="24" customFormat="1" ht="26.25" customHeight="1">
      <c r="A19" s="11" t="s">
        <v>91</v>
      </c>
      <c r="B19" s="25">
        <f>SUM(B20:B21)</f>
        <v>331078647</v>
      </c>
      <c r="C19" s="28">
        <f t="shared" si="1"/>
        <v>4.568503612077621</v>
      </c>
      <c r="D19" s="18"/>
      <c r="E19" s="30"/>
      <c r="F19" s="29">
        <f t="shared" si="0"/>
        <v>0</v>
      </c>
    </row>
    <row r="20" spans="1:6" s="24" customFormat="1" ht="26.25" customHeight="1">
      <c r="A20" s="13" t="s">
        <v>92</v>
      </c>
      <c r="B20" s="30">
        <v>331078647</v>
      </c>
      <c r="C20" s="36">
        <f t="shared" si="1"/>
        <v>4.568503612077621</v>
      </c>
      <c r="D20" s="19"/>
      <c r="E20" s="31"/>
      <c r="F20" s="29">
        <f t="shared" si="0"/>
        <v>0</v>
      </c>
    </row>
    <row r="21" spans="1:6" s="24" customFormat="1" ht="26.25" customHeight="1">
      <c r="A21" s="13" t="s">
        <v>93</v>
      </c>
      <c r="B21" s="30"/>
      <c r="C21" s="36">
        <f t="shared" si="1"/>
        <v>0</v>
      </c>
      <c r="D21" s="19"/>
      <c r="E21" s="31"/>
      <c r="F21" s="29">
        <f t="shared" si="0"/>
        <v>0</v>
      </c>
    </row>
    <row r="22" spans="1:6" s="24" customFormat="1" ht="14.25">
      <c r="A22" s="13"/>
      <c r="B22" s="30"/>
      <c r="C22" s="28">
        <f t="shared" si="1"/>
        <v>0</v>
      </c>
      <c r="D22" s="18"/>
      <c r="E22" s="30"/>
      <c r="F22" s="29">
        <f t="shared" si="0"/>
        <v>0</v>
      </c>
    </row>
    <row r="23" spans="1:6" s="24" customFormat="1" ht="14.25">
      <c r="A23" s="20"/>
      <c r="B23" s="30"/>
      <c r="C23" s="28">
        <f t="shared" si="1"/>
        <v>0</v>
      </c>
      <c r="D23" s="18"/>
      <c r="E23" s="30"/>
      <c r="F23" s="29">
        <f t="shared" si="0"/>
        <v>0</v>
      </c>
    </row>
    <row r="24" spans="1:6" s="24" customFormat="1" ht="14.25">
      <c r="A24" s="20"/>
      <c r="B24" s="30"/>
      <c r="C24" s="28">
        <f t="shared" si="1"/>
        <v>0</v>
      </c>
      <c r="D24" s="19"/>
      <c r="E24" s="31"/>
      <c r="F24" s="29">
        <f t="shared" si="0"/>
        <v>0</v>
      </c>
    </row>
    <row r="25" spans="1:6" s="24" customFormat="1" ht="14.25">
      <c r="A25" s="20"/>
      <c r="B25" s="30"/>
      <c r="C25" s="28"/>
      <c r="D25" s="19"/>
      <c r="E25" s="31"/>
      <c r="F25" s="29"/>
    </row>
    <row r="26" spans="1:6" s="24" customFormat="1" ht="14.25">
      <c r="A26" s="20"/>
      <c r="B26" s="30"/>
      <c r="C26" s="28"/>
      <c r="D26" s="19"/>
      <c r="E26" s="31"/>
      <c r="F26" s="29"/>
    </row>
    <row r="27" spans="1:6" s="24" customFormat="1" ht="14.25">
      <c r="A27" s="20"/>
      <c r="B27" s="30"/>
      <c r="C27" s="28"/>
      <c r="D27" s="19"/>
      <c r="E27" s="31"/>
      <c r="F27" s="29"/>
    </row>
    <row r="28" spans="1:6" s="24" customFormat="1" ht="14.25">
      <c r="A28" s="20"/>
      <c r="B28" s="30"/>
      <c r="C28" s="28">
        <f t="shared" si="1"/>
        <v>0</v>
      </c>
      <c r="D28" s="18"/>
      <c r="E28" s="30"/>
      <c r="F28" s="29">
        <f>IF(E$35&gt;0,(E28/E$35)*100,0)</f>
        <v>0</v>
      </c>
    </row>
    <row r="29" spans="1:6" s="24" customFormat="1" ht="14.25">
      <c r="A29" s="20"/>
      <c r="B29" s="30"/>
      <c r="C29" s="28">
        <f t="shared" si="1"/>
        <v>0</v>
      </c>
      <c r="D29" s="18"/>
      <c r="E29" s="30"/>
      <c r="F29" s="29">
        <f>IF(E$35&gt;0,(E29/E$35)*100,0)</f>
        <v>0</v>
      </c>
    </row>
    <row r="30" spans="1:6" s="24" customFormat="1" ht="14.25">
      <c r="A30" s="20"/>
      <c r="B30" s="30"/>
      <c r="C30" s="28">
        <f t="shared" si="1"/>
        <v>0</v>
      </c>
      <c r="D30" s="18"/>
      <c r="E30" s="30"/>
      <c r="F30" s="29">
        <f>IF(E$35&gt;0,(E30/E$35)*100,0)</f>
        <v>0</v>
      </c>
    </row>
    <row r="31" spans="1:6" s="24" customFormat="1" ht="18" customHeight="1">
      <c r="A31" s="20"/>
      <c r="B31" s="30"/>
      <c r="C31" s="28"/>
      <c r="D31" s="18"/>
      <c r="E31" s="30"/>
      <c r="F31" s="29"/>
    </row>
    <row r="32" spans="1:6" s="24" customFormat="1" ht="14.25">
      <c r="A32" s="21"/>
      <c r="B32" s="31"/>
      <c r="C32" s="28">
        <f t="shared" si="1"/>
        <v>0</v>
      </c>
      <c r="D32" s="18"/>
      <c r="E32" s="30"/>
      <c r="F32" s="29">
        <f>IF(E$35&gt;0,(E32/E$35)*100,0)</f>
        <v>0</v>
      </c>
    </row>
    <row r="33" spans="1:6" s="24" customFormat="1" ht="14.25">
      <c r="A33" s="20"/>
      <c r="B33" s="30"/>
      <c r="C33" s="28">
        <f t="shared" si="1"/>
        <v>0</v>
      </c>
      <c r="D33" s="18"/>
      <c r="E33" s="30"/>
      <c r="F33" s="29">
        <f>IF(E$35&gt;0,(E33/E$35)*100,0)</f>
        <v>0</v>
      </c>
    </row>
    <row r="34" spans="1:6" s="24" customFormat="1" ht="14.25">
      <c r="A34" s="20"/>
      <c r="B34" s="30"/>
      <c r="C34" s="28">
        <f t="shared" si="1"/>
        <v>0</v>
      </c>
      <c r="D34" s="18"/>
      <c r="E34" s="30"/>
      <c r="F34" s="29">
        <f>IF(E$35&gt;0,(E34/E$35)*100,0)</f>
        <v>0</v>
      </c>
    </row>
    <row r="35" spans="1:6" s="24" customFormat="1" ht="21.75" customHeight="1" thickBot="1">
      <c r="A35" s="22" t="s">
        <v>94</v>
      </c>
      <c r="B35" s="32">
        <f>B6</f>
        <v>7246982275</v>
      </c>
      <c r="C35" s="32">
        <f t="shared" si="1"/>
        <v>100</v>
      </c>
      <c r="D35" s="23" t="s">
        <v>94</v>
      </c>
      <c r="E35" s="33">
        <f>E6+E13</f>
        <v>7246982275</v>
      </c>
      <c r="F35" s="34">
        <f>IF(E$35&gt;0,(E35/E$35)*100,0)</f>
        <v>100</v>
      </c>
    </row>
    <row r="36" spans="1:6" s="24" customFormat="1" ht="19.5" customHeight="1">
      <c r="A36" s="47"/>
      <c r="B36" s="48"/>
      <c r="C36" s="50"/>
      <c r="D36" s="51"/>
      <c r="E36" s="15"/>
      <c r="F36" s="15"/>
    </row>
    <row r="37" s="24" customFormat="1" ht="14.25"/>
    <row r="38" s="24" customFormat="1" ht="14.25"/>
    <row r="39" s="24" customFormat="1" ht="14.25"/>
    <row r="40" s="24" customFormat="1" ht="14.25"/>
  </sheetData>
  <mergeCells count="5">
    <mergeCell ref="A1:F1"/>
    <mergeCell ref="A2:F2"/>
    <mergeCell ref="A3:E3"/>
    <mergeCell ref="A36:B36"/>
    <mergeCell ref="C36:D36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  <headerFooter alignWithMargins="0">
    <oddFooter>&amp;C&amp;"Times New Roman,標準"120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36"/>
  <sheetViews>
    <sheetView workbookViewId="0" topLeftCell="A1">
      <pane xSplit="1" ySplit="5" topLeftCell="B6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A36" sqref="A36:E36"/>
    </sheetView>
  </sheetViews>
  <sheetFormatPr defaultColWidth="9.00390625" defaultRowHeight="16.5"/>
  <cols>
    <col min="1" max="1" width="17.25390625" style="3" customWidth="1"/>
    <col min="2" max="2" width="18.75390625" style="3" customWidth="1"/>
    <col min="3" max="3" width="8.875" style="3" customWidth="1"/>
    <col min="4" max="4" width="17.125" style="3" customWidth="1"/>
    <col min="5" max="5" width="18.375" style="3" customWidth="1"/>
    <col min="6" max="6" width="8.625" style="3" customWidth="1"/>
    <col min="7" max="16384" width="9.00390625" style="3" customWidth="1"/>
  </cols>
  <sheetData>
    <row r="1" spans="1:6" s="4" customFormat="1" ht="27.75" customHeight="1">
      <c r="A1" s="46" t="s">
        <v>286</v>
      </c>
      <c r="B1" s="46"/>
      <c r="C1" s="46"/>
      <c r="D1" s="46"/>
      <c r="E1" s="46"/>
      <c r="F1" s="46"/>
    </row>
    <row r="2" spans="1:6" s="4" customFormat="1" ht="27.75" customHeight="1">
      <c r="A2" s="41" t="s">
        <v>64</v>
      </c>
      <c r="B2" s="41"/>
      <c r="C2" s="41"/>
      <c r="D2" s="41"/>
      <c r="E2" s="41"/>
      <c r="F2" s="41"/>
    </row>
    <row r="3" spans="1:5" s="4" customFormat="1" ht="10.5" customHeight="1">
      <c r="A3" s="42"/>
      <c r="B3" s="42"/>
      <c r="C3" s="42"/>
      <c r="D3" s="42"/>
      <c r="E3" s="42"/>
    </row>
    <row r="4" spans="1:6" s="4" customFormat="1" ht="18" customHeight="1" thickBot="1">
      <c r="A4" s="1"/>
      <c r="B4" s="1" t="s">
        <v>63</v>
      </c>
      <c r="C4" s="1"/>
      <c r="D4" s="1"/>
      <c r="F4" s="2" t="s">
        <v>0</v>
      </c>
    </row>
    <row r="5" spans="1:6" s="7" customFormat="1" ht="33.75" customHeight="1">
      <c r="A5" s="5" t="s">
        <v>1</v>
      </c>
      <c r="B5" s="6" t="s">
        <v>2</v>
      </c>
      <c r="C5" s="38" t="s">
        <v>29</v>
      </c>
      <c r="D5" s="6" t="s">
        <v>1</v>
      </c>
      <c r="E5" s="6" t="s">
        <v>2</v>
      </c>
      <c r="F5" s="39" t="s">
        <v>29</v>
      </c>
    </row>
    <row r="6" spans="1:6" s="10" customFormat="1" ht="26.25" customHeight="1">
      <c r="A6" s="8" t="s">
        <v>3</v>
      </c>
      <c r="B6" s="25">
        <f>SUM(B7,B14,B19)</f>
        <v>3261269274</v>
      </c>
      <c r="C6" s="26">
        <f>IF(B$6&gt;0,(B6/B$6)*100,0)</f>
        <v>100</v>
      </c>
      <c r="D6" s="9" t="s">
        <v>4</v>
      </c>
      <c r="E6" s="25">
        <f>SUM(E7,E11)</f>
        <v>0</v>
      </c>
      <c r="F6" s="27">
        <f aca="true" t="shared" si="0" ref="F6:F24">IF(E$35&gt;0,(E6/E$35)*100,0)</f>
        <v>0</v>
      </c>
    </row>
    <row r="7" spans="1:6" s="10" customFormat="1" ht="26.25" customHeight="1">
      <c r="A7" s="11" t="s">
        <v>5</v>
      </c>
      <c r="B7" s="25">
        <f>SUM(B8:B13)</f>
        <v>3261269274</v>
      </c>
      <c r="C7" s="28">
        <f aca="true" t="shared" si="1" ref="C7:C35">IF(B$6&gt;0,(B7/B$6)*100,0)</f>
        <v>100</v>
      </c>
      <c r="D7" s="12" t="s">
        <v>142</v>
      </c>
      <c r="E7" s="25">
        <f>SUM(E8:E10)</f>
        <v>0</v>
      </c>
      <c r="F7" s="29">
        <f t="shared" si="0"/>
        <v>0</v>
      </c>
    </row>
    <row r="8" spans="1:6" s="24" customFormat="1" ht="26.25" customHeight="1">
      <c r="A8" s="13" t="s">
        <v>6</v>
      </c>
      <c r="B8" s="30">
        <v>3261207036</v>
      </c>
      <c r="C8" s="36">
        <f t="shared" si="1"/>
        <v>99.9980916019264</v>
      </c>
      <c r="D8" s="14" t="s">
        <v>23</v>
      </c>
      <c r="E8" s="30"/>
      <c r="F8" s="37">
        <f t="shared" si="0"/>
        <v>0</v>
      </c>
    </row>
    <row r="9" spans="1:6" s="24" customFormat="1" ht="26.25" customHeight="1">
      <c r="A9" s="13" t="s">
        <v>7</v>
      </c>
      <c r="B9" s="30"/>
      <c r="C9" s="36">
        <f t="shared" si="1"/>
        <v>0</v>
      </c>
      <c r="D9" s="14" t="s">
        <v>24</v>
      </c>
      <c r="E9" s="30"/>
      <c r="F9" s="37">
        <f t="shared" si="0"/>
        <v>0</v>
      </c>
    </row>
    <row r="10" spans="1:6" s="24" customFormat="1" ht="26.25" customHeight="1">
      <c r="A10" s="13" t="s">
        <v>8</v>
      </c>
      <c r="B10" s="30">
        <v>62238</v>
      </c>
      <c r="C10" s="36">
        <f t="shared" si="1"/>
        <v>0.0019083980736023087</v>
      </c>
      <c r="D10" s="14" t="s">
        <v>25</v>
      </c>
      <c r="E10" s="30"/>
      <c r="F10" s="37">
        <f t="shared" si="0"/>
        <v>0</v>
      </c>
    </row>
    <row r="11" spans="1:6" s="24" customFormat="1" ht="26.25" customHeight="1">
      <c r="A11" s="13" t="s">
        <v>9</v>
      </c>
      <c r="B11" s="30"/>
      <c r="C11" s="36">
        <f t="shared" si="1"/>
        <v>0</v>
      </c>
      <c r="D11" s="12" t="s">
        <v>26</v>
      </c>
      <c r="E11" s="25">
        <f>SUM(E12)</f>
        <v>0</v>
      </c>
      <c r="F11" s="29">
        <f t="shared" si="0"/>
        <v>0</v>
      </c>
    </row>
    <row r="12" spans="1:6" s="24" customFormat="1" ht="26.25" customHeight="1">
      <c r="A12" s="13" t="s">
        <v>10</v>
      </c>
      <c r="B12" s="30"/>
      <c r="C12" s="36">
        <f t="shared" si="1"/>
        <v>0</v>
      </c>
      <c r="D12" s="14" t="s">
        <v>27</v>
      </c>
      <c r="E12" s="30"/>
      <c r="F12" s="37">
        <f t="shared" si="0"/>
        <v>0</v>
      </c>
    </row>
    <row r="13" spans="1:6" s="24" customFormat="1" ht="26.25" customHeight="1">
      <c r="A13" s="13" t="s">
        <v>11</v>
      </c>
      <c r="B13" s="30"/>
      <c r="C13" s="36">
        <f t="shared" si="1"/>
        <v>0</v>
      </c>
      <c r="D13" s="16" t="s">
        <v>28</v>
      </c>
      <c r="E13" s="25">
        <f>SUM(E14)</f>
        <v>3261269274</v>
      </c>
      <c r="F13" s="29">
        <f t="shared" si="0"/>
        <v>100</v>
      </c>
    </row>
    <row r="14" spans="1:6" s="24" customFormat="1" ht="34.5" customHeight="1">
      <c r="A14" s="17" t="s">
        <v>21</v>
      </c>
      <c r="B14" s="25">
        <f>SUM(B15:B18)</f>
        <v>0</v>
      </c>
      <c r="C14" s="28">
        <f t="shared" si="1"/>
        <v>0</v>
      </c>
      <c r="D14" s="12" t="s">
        <v>143</v>
      </c>
      <c r="E14" s="25">
        <f>SUM(E15:E16)</f>
        <v>3261269274</v>
      </c>
      <c r="F14" s="29">
        <f t="shared" si="0"/>
        <v>100</v>
      </c>
    </row>
    <row r="15" spans="1:6" s="24" customFormat="1" ht="26.25" customHeight="1">
      <c r="A15" s="13" t="s">
        <v>12</v>
      </c>
      <c r="B15" s="30"/>
      <c r="C15" s="36">
        <f t="shared" si="1"/>
        <v>0</v>
      </c>
      <c r="D15" s="14" t="s">
        <v>22</v>
      </c>
      <c r="E15" s="30">
        <v>3261269274</v>
      </c>
      <c r="F15" s="37">
        <f t="shared" si="0"/>
        <v>100</v>
      </c>
    </row>
    <row r="16" spans="1:6" s="24" customFormat="1" ht="26.25" customHeight="1">
      <c r="A16" s="13" t="s">
        <v>13</v>
      </c>
      <c r="B16" s="30"/>
      <c r="C16" s="36">
        <f t="shared" si="1"/>
        <v>0</v>
      </c>
      <c r="D16" s="14" t="s">
        <v>68</v>
      </c>
      <c r="E16" s="30"/>
      <c r="F16" s="37">
        <f t="shared" si="0"/>
        <v>0</v>
      </c>
    </row>
    <row r="17" spans="1:6" s="24" customFormat="1" ht="26.25" customHeight="1">
      <c r="A17" s="13" t="s">
        <v>14</v>
      </c>
      <c r="B17" s="30"/>
      <c r="C17" s="36">
        <f t="shared" si="1"/>
        <v>0</v>
      </c>
      <c r="D17" s="18"/>
      <c r="E17" s="30"/>
      <c r="F17" s="29">
        <f t="shared" si="0"/>
        <v>0</v>
      </c>
    </row>
    <row r="18" spans="1:6" s="24" customFormat="1" ht="26.25" customHeight="1">
      <c r="A18" s="13" t="s">
        <v>15</v>
      </c>
      <c r="B18" s="30"/>
      <c r="C18" s="36">
        <f t="shared" si="1"/>
        <v>0</v>
      </c>
      <c r="D18" s="18"/>
      <c r="E18" s="30"/>
      <c r="F18" s="29">
        <f t="shared" si="0"/>
        <v>0</v>
      </c>
    </row>
    <row r="19" spans="1:6" s="24" customFormat="1" ht="26.25" customHeight="1">
      <c r="A19" s="11" t="s">
        <v>16</v>
      </c>
      <c r="B19" s="25">
        <f>SUM(B20:B21)</f>
        <v>0</v>
      </c>
      <c r="C19" s="28">
        <f t="shared" si="1"/>
        <v>0</v>
      </c>
      <c r="D19" s="18"/>
      <c r="E19" s="30"/>
      <c r="F19" s="29">
        <f t="shared" si="0"/>
        <v>0</v>
      </c>
    </row>
    <row r="20" spans="1:6" s="24" customFormat="1" ht="26.25" customHeight="1">
      <c r="A20" s="13" t="s">
        <v>17</v>
      </c>
      <c r="B20" s="30"/>
      <c r="C20" s="36">
        <f t="shared" si="1"/>
        <v>0</v>
      </c>
      <c r="D20" s="19"/>
      <c r="E20" s="31"/>
      <c r="F20" s="29">
        <f t="shared" si="0"/>
        <v>0</v>
      </c>
    </row>
    <row r="21" spans="1:6" s="24" customFormat="1" ht="26.25" customHeight="1">
      <c r="A21" s="13" t="s">
        <v>18</v>
      </c>
      <c r="B21" s="30"/>
      <c r="C21" s="36">
        <f t="shared" si="1"/>
        <v>0</v>
      </c>
      <c r="D21" s="19"/>
      <c r="E21" s="31"/>
      <c r="F21" s="29">
        <f t="shared" si="0"/>
        <v>0</v>
      </c>
    </row>
    <row r="22" spans="1:6" s="24" customFormat="1" ht="14.25">
      <c r="A22" s="13"/>
      <c r="B22" s="30"/>
      <c r="C22" s="28">
        <f t="shared" si="1"/>
        <v>0</v>
      </c>
      <c r="D22" s="18"/>
      <c r="E22" s="30"/>
      <c r="F22" s="29">
        <f t="shared" si="0"/>
        <v>0</v>
      </c>
    </row>
    <row r="23" spans="1:6" s="24" customFormat="1" ht="14.25">
      <c r="A23" s="20"/>
      <c r="B23" s="30"/>
      <c r="C23" s="28">
        <f t="shared" si="1"/>
        <v>0</v>
      </c>
      <c r="D23" s="18"/>
      <c r="E23" s="30"/>
      <c r="F23" s="29">
        <f t="shared" si="0"/>
        <v>0</v>
      </c>
    </row>
    <row r="24" spans="1:6" s="24" customFormat="1" ht="14.25">
      <c r="A24" s="20"/>
      <c r="B24" s="30"/>
      <c r="C24" s="28">
        <f t="shared" si="1"/>
        <v>0</v>
      </c>
      <c r="D24" s="19"/>
      <c r="E24" s="31"/>
      <c r="F24" s="29">
        <f t="shared" si="0"/>
        <v>0</v>
      </c>
    </row>
    <row r="25" spans="1:6" s="24" customFormat="1" ht="14.25">
      <c r="A25" s="20"/>
      <c r="B25" s="30"/>
      <c r="C25" s="28"/>
      <c r="D25" s="19"/>
      <c r="E25" s="31"/>
      <c r="F25" s="29"/>
    </row>
    <row r="26" spans="1:6" s="24" customFormat="1" ht="14.25">
      <c r="A26" s="20"/>
      <c r="B26" s="30"/>
      <c r="C26" s="28"/>
      <c r="D26" s="19"/>
      <c r="E26" s="31"/>
      <c r="F26" s="29"/>
    </row>
    <row r="27" spans="1:6" s="24" customFormat="1" ht="14.25">
      <c r="A27" s="20"/>
      <c r="B27" s="30"/>
      <c r="C27" s="28"/>
      <c r="D27" s="19"/>
      <c r="E27" s="31"/>
      <c r="F27" s="29"/>
    </row>
    <row r="28" spans="1:6" s="24" customFormat="1" ht="14.25">
      <c r="A28" s="20"/>
      <c r="B28" s="30"/>
      <c r="C28" s="28">
        <f t="shared" si="1"/>
        <v>0</v>
      </c>
      <c r="D28" s="18"/>
      <c r="E28" s="30"/>
      <c r="F28" s="29">
        <f>IF(E$35&gt;0,(E28/E$35)*100,0)</f>
        <v>0</v>
      </c>
    </row>
    <row r="29" spans="1:6" s="24" customFormat="1" ht="14.25">
      <c r="A29" s="20"/>
      <c r="B29" s="30"/>
      <c r="C29" s="28">
        <f t="shared" si="1"/>
        <v>0</v>
      </c>
      <c r="D29" s="18"/>
      <c r="E29" s="30"/>
      <c r="F29" s="29">
        <f>IF(E$35&gt;0,(E29/E$35)*100,0)</f>
        <v>0</v>
      </c>
    </row>
    <row r="30" spans="1:6" s="24" customFormat="1" ht="14.25">
      <c r="A30" s="20"/>
      <c r="B30" s="30"/>
      <c r="C30" s="28">
        <f t="shared" si="1"/>
        <v>0</v>
      </c>
      <c r="D30" s="18"/>
      <c r="E30" s="30"/>
      <c r="F30" s="29">
        <f>IF(E$35&gt;0,(E30/E$35)*100,0)</f>
        <v>0</v>
      </c>
    </row>
    <row r="31" spans="1:6" s="24" customFormat="1" ht="18" customHeight="1">
      <c r="A31" s="20"/>
      <c r="B31" s="30"/>
      <c r="C31" s="28"/>
      <c r="D31" s="18"/>
      <c r="E31" s="30"/>
      <c r="F31" s="29"/>
    </row>
    <row r="32" spans="1:6" s="24" customFormat="1" ht="14.25">
      <c r="A32" s="21"/>
      <c r="B32" s="31"/>
      <c r="C32" s="28">
        <f t="shared" si="1"/>
        <v>0</v>
      </c>
      <c r="D32" s="18"/>
      <c r="E32" s="30"/>
      <c r="F32" s="29">
        <f>IF(E$35&gt;0,(E32/E$35)*100,0)</f>
        <v>0</v>
      </c>
    </row>
    <row r="33" spans="1:6" s="24" customFormat="1" ht="14.25">
      <c r="A33" s="20"/>
      <c r="B33" s="30"/>
      <c r="C33" s="28">
        <f t="shared" si="1"/>
        <v>0</v>
      </c>
      <c r="D33" s="18"/>
      <c r="E33" s="30"/>
      <c r="F33" s="29">
        <f>IF(E$35&gt;0,(E33/E$35)*100,0)</f>
        <v>0</v>
      </c>
    </row>
    <row r="34" spans="1:6" s="24" customFormat="1" ht="14.25">
      <c r="A34" s="20"/>
      <c r="B34" s="30"/>
      <c r="C34" s="28">
        <f t="shared" si="1"/>
        <v>0</v>
      </c>
      <c r="D34" s="18"/>
      <c r="E34" s="30"/>
      <c r="F34" s="29">
        <f>IF(E$35&gt;0,(E34/E$35)*100,0)</f>
        <v>0</v>
      </c>
    </row>
    <row r="35" spans="1:6" s="24" customFormat="1" ht="21.75" customHeight="1" thickBot="1">
      <c r="A35" s="22" t="s">
        <v>19</v>
      </c>
      <c r="B35" s="32">
        <f>B6</f>
        <v>3261269274</v>
      </c>
      <c r="C35" s="32">
        <f t="shared" si="1"/>
        <v>100</v>
      </c>
      <c r="D35" s="23" t="s">
        <v>19</v>
      </c>
      <c r="E35" s="33">
        <f>E6+E13</f>
        <v>3261269274</v>
      </c>
      <c r="F35" s="34">
        <f>IF(E$35&gt;0,(E35/E$35)*100,0)</f>
        <v>100</v>
      </c>
    </row>
    <row r="36" spans="1:6" s="24" customFormat="1" ht="19.5" customHeight="1">
      <c r="A36" s="47"/>
      <c r="B36" s="48"/>
      <c r="C36" s="50"/>
      <c r="D36" s="51"/>
      <c r="E36" s="15"/>
      <c r="F36" s="15"/>
    </row>
    <row r="37" s="24" customFormat="1" ht="14.25"/>
    <row r="38" s="24" customFormat="1" ht="14.25"/>
    <row r="39" s="24" customFormat="1" ht="14.25"/>
    <row r="40" s="24" customFormat="1" ht="14.25"/>
  </sheetData>
  <mergeCells count="5">
    <mergeCell ref="A1:F1"/>
    <mergeCell ref="A2:F2"/>
    <mergeCell ref="A3:E3"/>
    <mergeCell ref="A36:B36"/>
    <mergeCell ref="C36:D36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  <headerFooter alignWithMargins="0">
    <oddFooter>&amp;C&amp;"Times New Roman,標準"123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F36"/>
  <sheetViews>
    <sheetView workbookViewId="0" topLeftCell="A1">
      <pane xSplit="1" ySplit="5" topLeftCell="B6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A36" sqref="A36:E36"/>
    </sheetView>
  </sheetViews>
  <sheetFormatPr defaultColWidth="9.00390625" defaultRowHeight="16.5"/>
  <cols>
    <col min="1" max="1" width="17.25390625" style="3" customWidth="1"/>
    <col min="2" max="2" width="18.75390625" style="3" customWidth="1"/>
    <col min="3" max="3" width="8.875" style="3" customWidth="1"/>
    <col min="4" max="4" width="17.125" style="3" customWidth="1"/>
    <col min="5" max="5" width="18.375" style="3" customWidth="1"/>
    <col min="6" max="6" width="8.625" style="3" customWidth="1"/>
    <col min="7" max="16384" width="9.00390625" style="3" customWidth="1"/>
  </cols>
  <sheetData>
    <row r="1" spans="1:6" s="4" customFormat="1" ht="27.75" customHeight="1">
      <c r="A1" s="46" t="s">
        <v>285</v>
      </c>
      <c r="B1" s="46"/>
      <c r="C1" s="46"/>
      <c r="D1" s="46"/>
      <c r="E1" s="46"/>
      <c r="F1" s="46"/>
    </row>
    <row r="2" spans="1:6" s="4" customFormat="1" ht="27.75" customHeight="1">
      <c r="A2" s="41" t="s">
        <v>64</v>
      </c>
      <c r="B2" s="41"/>
      <c r="C2" s="41"/>
      <c r="D2" s="41"/>
      <c r="E2" s="41"/>
      <c r="F2" s="41"/>
    </row>
    <row r="3" spans="1:5" s="4" customFormat="1" ht="10.5" customHeight="1">
      <c r="A3" s="42"/>
      <c r="B3" s="42"/>
      <c r="C3" s="42"/>
      <c r="D3" s="42"/>
      <c r="E3" s="42"/>
    </row>
    <row r="4" spans="1:6" s="4" customFormat="1" ht="18" customHeight="1" thickBot="1">
      <c r="A4" s="1"/>
      <c r="B4" s="1" t="s">
        <v>63</v>
      </c>
      <c r="C4" s="1"/>
      <c r="D4" s="1"/>
      <c r="F4" s="2" t="s">
        <v>0</v>
      </c>
    </row>
    <row r="5" spans="1:6" s="7" customFormat="1" ht="33.75" customHeight="1">
      <c r="A5" s="5" t="s">
        <v>1</v>
      </c>
      <c r="B5" s="6" t="s">
        <v>2</v>
      </c>
      <c r="C5" s="38" t="s">
        <v>29</v>
      </c>
      <c r="D5" s="6" t="s">
        <v>1</v>
      </c>
      <c r="E5" s="6" t="s">
        <v>2</v>
      </c>
      <c r="F5" s="39" t="s">
        <v>29</v>
      </c>
    </row>
    <row r="6" spans="1:6" s="10" customFormat="1" ht="26.25" customHeight="1">
      <c r="A6" s="8" t="s">
        <v>3</v>
      </c>
      <c r="B6" s="25">
        <f>SUM(B7,B14,B19)</f>
        <v>21924960</v>
      </c>
      <c r="C6" s="26">
        <f>IF(B$6&gt;0,(B6/B$6)*100,0)</f>
        <v>100</v>
      </c>
      <c r="D6" s="9" t="s">
        <v>4</v>
      </c>
      <c r="E6" s="25">
        <f>SUM(E7,E11)</f>
        <v>0</v>
      </c>
      <c r="F6" s="27">
        <f aca="true" t="shared" si="0" ref="F6:F24">IF(E$35&gt;0,(E6/E$35)*100,0)</f>
        <v>0</v>
      </c>
    </row>
    <row r="7" spans="1:6" s="10" customFormat="1" ht="26.25" customHeight="1">
      <c r="A7" s="11" t="s">
        <v>5</v>
      </c>
      <c r="B7" s="25">
        <f>SUM(B8:B13)</f>
        <v>21924960</v>
      </c>
      <c r="C7" s="28">
        <f aca="true" t="shared" si="1" ref="C7:C35">IF(B$6&gt;0,(B7/B$6)*100,0)</f>
        <v>100</v>
      </c>
      <c r="D7" s="12" t="s">
        <v>20</v>
      </c>
      <c r="E7" s="25">
        <f>SUM(E8:E10)</f>
        <v>0</v>
      </c>
      <c r="F7" s="29">
        <f t="shared" si="0"/>
        <v>0</v>
      </c>
    </row>
    <row r="8" spans="1:6" s="24" customFormat="1" ht="26.25" customHeight="1">
      <c r="A8" s="13" t="s">
        <v>6</v>
      </c>
      <c r="B8" s="30">
        <v>21924960</v>
      </c>
      <c r="C8" s="36">
        <f t="shared" si="1"/>
        <v>100</v>
      </c>
      <c r="D8" s="14" t="s">
        <v>23</v>
      </c>
      <c r="E8" s="30"/>
      <c r="F8" s="37">
        <f t="shared" si="0"/>
        <v>0</v>
      </c>
    </row>
    <row r="9" spans="1:6" s="24" customFormat="1" ht="26.25" customHeight="1">
      <c r="A9" s="13" t="s">
        <v>7</v>
      </c>
      <c r="B9" s="30"/>
      <c r="C9" s="36">
        <f t="shared" si="1"/>
        <v>0</v>
      </c>
      <c r="D9" s="14" t="s">
        <v>24</v>
      </c>
      <c r="E9" s="30"/>
      <c r="F9" s="37">
        <f t="shared" si="0"/>
        <v>0</v>
      </c>
    </row>
    <row r="10" spans="1:6" s="24" customFormat="1" ht="26.25" customHeight="1">
      <c r="A10" s="13" t="s">
        <v>8</v>
      </c>
      <c r="B10" s="30"/>
      <c r="C10" s="36">
        <f t="shared" si="1"/>
        <v>0</v>
      </c>
      <c r="D10" s="14" t="s">
        <v>25</v>
      </c>
      <c r="E10" s="30"/>
      <c r="F10" s="37">
        <f t="shared" si="0"/>
        <v>0</v>
      </c>
    </row>
    <row r="11" spans="1:6" s="24" customFormat="1" ht="26.25" customHeight="1">
      <c r="A11" s="13" t="s">
        <v>9</v>
      </c>
      <c r="B11" s="30"/>
      <c r="C11" s="36">
        <f t="shared" si="1"/>
        <v>0</v>
      </c>
      <c r="D11" s="12" t="s">
        <v>26</v>
      </c>
      <c r="E11" s="25">
        <f>SUM(E12)</f>
        <v>0</v>
      </c>
      <c r="F11" s="29">
        <f t="shared" si="0"/>
        <v>0</v>
      </c>
    </row>
    <row r="12" spans="1:6" s="24" customFormat="1" ht="26.25" customHeight="1">
      <c r="A12" s="13" t="s">
        <v>10</v>
      </c>
      <c r="B12" s="30"/>
      <c r="C12" s="36">
        <f t="shared" si="1"/>
        <v>0</v>
      </c>
      <c r="D12" s="14" t="s">
        <v>27</v>
      </c>
      <c r="E12" s="30"/>
      <c r="F12" s="37">
        <f t="shared" si="0"/>
        <v>0</v>
      </c>
    </row>
    <row r="13" spans="1:6" s="24" customFormat="1" ht="26.25" customHeight="1">
      <c r="A13" s="13" t="s">
        <v>11</v>
      </c>
      <c r="B13" s="30"/>
      <c r="C13" s="36">
        <f t="shared" si="1"/>
        <v>0</v>
      </c>
      <c r="D13" s="16" t="s">
        <v>28</v>
      </c>
      <c r="E13" s="25">
        <f>SUM(E14)</f>
        <v>21924960</v>
      </c>
      <c r="F13" s="29">
        <f t="shared" si="0"/>
        <v>100</v>
      </c>
    </row>
    <row r="14" spans="1:6" s="24" customFormat="1" ht="34.5" customHeight="1">
      <c r="A14" s="17" t="s">
        <v>21</v>
      </c>
      <c r="B14" s="25">
        <f>SUM(B15:B18)</f>
        <v>0</v>
      </c>
      <c r="C14" s="28">
        <f t="shared" si="1"/>
        <v>0</v>
      </c>
      <c r="D14" s="12" t="s">
        <v>67</v>
      </c>
      <c r="E14" s="25">
        <f>SUM(E15:E16)</f>
        <v>21924960</v>
      </c>
      <c r="F14" s="29">
        <f t="shared" si="0"/>
        <v>100</v>
      </c>
    </row>
    <row r="15" spans="1:6" s="24" customFormat="1" ht="26.25" customHeight="1">
      <c r="A15" s="13" t="s">
        <v>100</v>
      </c>
      <c r="B15" s="30"/>
      <c r="C15" s="36">
        <f t="shared" si="1"/>
        <v>0</v>
      </c>
      <c r="D15" s="14" t="s">
        <v>101</v>
      </c>
      <c r="E15" s="30">
        <v>21924960</v>
      </c>
      <c r="F15" s="37">
        <f t="shared" si="0"/>
        <v>100</v>
      </c>
    </row>
    <row r="16" spans="1:6" s="24" customFormat="1" ht="26.25" customHeight="1">
      <c r="A16" s="13" t="s">
        <v>102</v>
      </c>
      <c r="B16" s="30"/>
      <c r="C16" s="36">
        <f t="shared" si="1"/>
        <v>0</v>
      </c>
      <c r="D16" s="14" t="s">
        <v>103</v>
      </c>
      <c r="E16" s="30">
        <v>0</v>
      </c>
      <c r="F16" s="37">
        <f t="shared" si="0"/>
        <v>0</v>
      </c>
    </row>
    <row r="17" spans="1:6" s="24" customFormat="1" ht="26.25" customHeight="1">
      <c r="A17" s="13" t="s">
        <v>104</v>
      </c>
      <c r="B17" s="30"/>
      <c r="C17" s="36">
        <f t="shared" si="1"/>
        <v>0</v>
      </c>
      <c r="D17" s="18"/>
      <c r="E17" s="30"/>
      <c r="F17" s="29">
        <f t="shared" si="0"/>
        <v>0</v>
      </c>
    </row>
    <row r="18" spans="1:6" s="24" customFormat="1" ht="26.25" customHeight="1">
      <c r="A18" s="13" t="s">
        <v>105</v>
      </c>
      <c r="B18" s="30"/>
      <c r="C18" s="36">
        <f t="shared" si="1"/>
        <v>0</v>
      </c>
      <c r="D18" s="18"/>
      <c r="E18" s="30"/>
      <c r="F18" s="29">
        <f t="shared" si="0"/>
        <v>0</v>
      </c>
    </row>
    <row r="19" spans="1:6" s="24" customFormat="1" ht="26.25" customHeight="1">
      <c r="A19" s="11" t="s">
        <v>106</v>
      </c>
      <c r="B19" s="25">
        <f>SUM(B20:B21)</f>
        <v>0</v>
      </c>
      <c r="C19" s="28">
        <f t="shared" si="1"/>
        <v>0</v>
      </c>
      <c r="D19" s="18"/>
      <c r="E19" s="30"/>
      <c r="F19" s="29">
        <f t="shared" si="0"/>
        <v>0</v>
      </c>
    </row>
    <row r="20" spans="1:6" s="24" customFormat="1" ht="26.25" customHeight="1">
      <c r="A20" s="13" t="s">
        <v>107</v>
      </c>
      <c r="B20" s="30"/>
      <c r="C20" s="36">
        <f t="shared" si="1"/>
        <v>0</v>
      </c>
      <c r="D20" s="19"/>
      <c r="E20" s="31"/>
      <c r="F20" s="29">
        <f t="shared" si="0"/>
        <v>0</v>
      </c>
    </row>
    <row r="21" spans="1:6" s="24" customFormat="1" ht="26.25" customHeight="1">
      <c r="A21" s="13" t="s">
        <v>108</v>
      </c>
      <c r="B21" s="30"/>
      <c r="C21" s="36">
        <f t="shared" si="1"/>
        <v>0</v>
      </c>
      <c r="D21" s="19"/>
      <c r="E21" s="31"/>
      <c r="F21" s="29">
        <f t="shared" si="0"/>
        <v>0</v>
      </c>
    </row>
    <row r="22" spans="1:6" s="24" customFormat="1" ht="14.25">
      <c r="A22" s="13"/>
      <c r="B22" s="30"/>
      <c r="C22" s="28">
        <f t="shared" si="1"/>
        <v>0</v>
      </c>
      <c r="D22" s="18"/>
      <c r="E22" s="30"/>
      <c r="F22" s="29">
        <f t="shared" si="0"/>
        <v>0</v>
      </c>
    </row>
    <row r="23" spans="1:6" s="24" customFormat="1" ht="14.25">
      <c r="A23" s="20"/>
      <c r="B23" s="30"/>
      <c r="C23" s="28">
        <f t="shared" si="1"/>
        <v>0</v>
      </c>
      <c r="D23" s="18"/>
      <c r="E23" s="30"/>
      <c r="F23" s="29">
        <f t="shared" si="0"/>
        <v>0</v>
      </c>
    </row>
    <row r="24" spans="1:6" s="24" customFormat="1" ht="14.25">
      <c r="A24" s="20"/>
      <c r="B24" s="30"/>
      <c r="C24" s="28">
        <f t="shared" si="1"/>
        <v>0</v>
      </c>
      <c r="D24" s="19"/>
      <c r="E24" s="31"/>
      <c r="F24" s="29">
        <f t="shared" si="0"/>
        <v>0</v>
      </c>
    </row>
    <row r="25" spans="1:6" s="24" customFormat="1" ht="14.25">
      <c r="A25" s="20"/>
      <c r="B25" s="30"/>
      <c r="C25" s="28"/>
      <c r="D25" s="19"/>
      <c r="E25" s="31"/>
      <c r="F25" s="29"/>
    </row>
    <row r="26" spans="1:6" s="24" customFormat="1" ht="14.25">
      <c r="A26" s="20"/>
      <c r="B26" s="30"/>
      <c r="C26" s="28"/>
      <c r="D26" s="19"/>
      <c r="E26" s="31"/>
      <c r="F26" s="29"/>
    </row>
    <row r="27" spans="1:6" s="24" customFormat="1" ht="14.25">
      <c r="A27" s="20"/>
      <c r="B27" s="30"/>
      <c r="C27" s="28"/>
      <c r="D27" s="19"/>
      <c r="E27" s="31"/>
      <c r="F27" s="29"/>
    </row>
    <row r="28" spans="1:6" s="24" customFormat="1" ht="14.25">
      <c r="A28" s="20"/>
      <c r="B28" s="30"/>
      <c r="C28" s="28">
        <f t="shared" si="1"/>
        <v>0</v>
      </c>
      <c r="D28" s="18"/>
      <c r="E28" s="30"/>
      <c r="F28" s="29">
        <f>IF(E$35&gt;0,(E28/E$35)*100,0)</f>
        <v>0</v>
      </c>
    </row>
    <row r="29" spans="1:6" s="24" customFormat="1" ht="14.25">
      <c r="A29" s="20"/>
      <c r="B29" s="30"/>
      <c r="C29" s="28">
        <f t="shared" si="1"/>
        <v>0</v>
      </c>
      <c r="D29" s="18"/>
      <c r="E29" s="30"/>
      <c r="F29" s="29">
        <f>IF(E$35&gt;0,(E29/E$35)*100,0)</f>
        <v>0</v>
      </c>
    </row>
    <row r="30" spans="1:6" s="24" customFormat="1" ht="14.25">
      <c r="A30" s="20"/>
      <c r="B30" s="30"/>
      <c r="C30" s="28">
        <f t="shared" si="1"/>
        <v>0</v>
      </c>
      <c r="D30" s="18"/>
      <c r="E30" s="30"/>
      <c r="F30" s="29">
        <f>IF(E$35&gt;0,(E30/E$35)*100,0)</f>
        <v>0</v>
      </c>
    </row>
    <row r="31" spans="1:6" s="24" customFormat="1" ht="18" customHeight="1">
      <c r="A31" s="20"/>
      <c r="B31" s="30"/>
      <c r="C31" s="28"/>
      <c r="D31" s="18"/>
      <c r="E31" s="30"/>
      <c r="F31" s="29"/>
    </row>
    <row r="32" spans="1:6" s="24" customFormat="1" ht="14.25">
      <c r="A32" s="21"/>
      <c r="B32" s="31"/>
      <c r="C32" s="28">
        <f t="shared" si="1"/>
        <v>0</v>
      </c>
      <c r="D32" s="18"/>
      <c r="E32" s="30"/>
      <c r="F32" s="29">
        <f>IF(E$35&gt;0,(E32/E$35)*100,0)</f>
        <v>0</v>
      </c>
    </row>
    <row r="33" spans="1:6" s="24" customFormat="1" ht="14.25">
      <c r="A33" s="20"/>
      <c r="B33" s="30"/>
      <c r="C33" s="28">
        <f t="shared" si="1"/>
        <v>0</v>
      </c>
      <c r="D33" s="18"/>
      <c r="E33" s="30"/>
      <c r="F33" s="29">
        <f>IF(E$35&gt;0,(E33/E$35)*100,0)</f>
        <v>0</v>
      </c>
    </row>
    <row r="34" spans="1:6" s="24" customFormat="1" ht="14.25">
      <c r="A34" s="20"/>
      <c r="B34" s="30"/>
      <c r="C34" s="28">
        <f t="shared" si="1"/>
        <v>0</v>
      </c>
      <c r="D34" s="18"/>
      <c r="E34" s="30"/>
      <c r="F34" s="29">
        <f>IF(E$35&gt;0,(E34/E$35)*100,0)</f>
        <v>0</v>
      </c>
    </row>
    <row r="35" spans="1:6" s="24" customFormat="1" ht="21.75" customHeight="1" thickBot="1">
      <c r="A35" s="22" t="s">
        <v>19</v>
      </c>
      <c r="B35" s="32">
        <f>B6</f>
        <v>21924960</v>
      </c>
      <c r="C35" s="32">
        <f t="shared" si="1"/>
        <v>100</v>
      </c>
      <c r="D35" s="23" t="s">
        <v>19</v>
      </c>
      <c r="E35" s="33">
        <f>E6+E13</f>
        <v>21924960</v>
      </c>
      <c r="F35" s="34">
        <f>IF(E$35&gt;0,(E35/E$35)*100,0)</f>
        <v>100</v>
      </c>
    </row>
    <row r="36" spans="1:6" s="24" customFormat="1" ht="19.5" customHeight="1">
      <c r="A36" s="47"/>
      <c r="B36" s="48"/>
      <c r="C36" s="50"/>
      <c r="D36" s="51"/>
      <c r="E36" s="15"/>
      <c r="F36" s="15"/>
    </row>
    <row r="37" s="24" customFormat="1" ht="14.25"/>
    <row r="38" s="24" customFormat="1" ht="14.25"/>
    <row r="39" s="24" customFormat="1" ht="14.25"/>
    <row r="40" s="24" customFormat="1" ht="14.25"/>
  </sheetData>
  <mergeCells count="5">
    <mergeCell ref="A1:F1"/>
    <mergeCell ref="A2:F2"/>
    <mergeCell ref="A3:E3"/>
    <mergeCell ref="A36:B36"/>
    <mergeCell ref="C36:D36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  <headerFooter alignWithMargins="0">
    <oddFooter>&amp;C&amp;"Times New Roman,標準"125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F36"/>
  <sheetViews>
    <sheetView workbookViewId="0" topLeftCell="A1">
      <pane xSplit="1" ySplit="5" topLeftCell="B6" activePane="bottomRight" state="frozen"/>
      <selection pane="topLeft" activeCell="A16" sqref="A16"/>
      <selection pane="topRight" activeCell="A16" sqref="A16"/>
      <selection pane="bottomLeft" activeCell="A16" sqref="A16"/>
      <selection pane="bottomRight" activeCell="D33" sqref="D33"/>
    </sheetView>
  </sheetViews>
  <sheetFormatPr defaultColWidth="9.00390625" defaultRowHeight="16.5"/>
  <cols>
    <col min="1" max="1" width="17.25390625" style="3" customWidth="1"/>
    <col min="2" max="2" width="18.75390625" style="3" customWidth="1"/>
    <col min="3" max="3" width="8.875" style="3" customWidth="1"/>
    <col min="4" max="4" width="17.125" style="3" customWidth="1"/>
    <col min="5" max="5" width="18.375" style="3" customWidth="1"/>
    <col min="6" max="6" width="8.625" style="3" customWidth="1"/>
    <col min="7" max="16384" width="9.00390625" style="3" customWidth="1"/>
  </cols>
  <sheetData>
    <row r="1" spans="1:6" s="4" customFormat="1" ht="27.75" customHeight="1">
      <c r="A1" s="46" t="s">
        <v>284</v>
      </c>
      <c r="B1" s="46"/>
      <c r="C1" s="46"/>
      <c r="D1" s="46"/>
      <c r="E1" s="46"/>
      <c r="F1" s="46"/>
    </row>
    <row r="2" spans="1:6" s="4" customFormat="1" ht="27.75" customHeight="1">
      <c r="A2" s="41" t="s">
        <v>65</v>
      </c>
      <c r="B2" s="41"/>
      <c r="C2" s="41"/>
      <c r="D2" s="41"/>
      <c r="E2" s="41"/>
      <c r="F2" s="41"/>
    </row>
    <row r="3" spans="1:5" s="4" customFormat="1" ht="10.5" customHeight="1">
      <c r="A3" s="42"/>
      <c r="B3" s="42"/>
      <c r="C3" s="42"/>
      <c r="D3" s="42"/>
      <c r="E3" s="42"/>
    </row>
    <row r="4" spans="1:6" s="4" customFormat="1" ht="18" customHeight="1" thickBot="1">
      <c r="A4" s="1"/>
      <c r="B4" s="1" t="s">
        <v>66</v>
      </c>
      <c r="C4" s="1"/>
      <c r="D4" s="1"/>
      <c r="F4" s="2" t="s">
        <v>95</v>
      </c>
    </row>
    <row r="5" spans="1:6" s="7" customFormat="1" ht="33.75" customHeight="1">
      <c r="A5" s="5" t="s">
        <v>96</v>
      </c>
      <c r="B5" s="6" t="s">
        <v>97</v>
      </c>
      <c r="C5" s="38" t="s">
        <v>29</v>
      </c>
      <c r="D5" s="6" t="s">
        <v>96</v>
      </c>
      <c r="E5" s="6" t="s">
        <v>97</v>
      </c>
      <c r="F5" s="39" t="s">
        <v>29</v>
      </c>
    </row>
    <row r="6" spans="1:6" s="10" customFormat="1" ht="26.25" customHeight="1">
      <c r="A6" s="8" t="s">
        <v>98</v>
      </c>
      <c r="B6" s="25">
        <f>SUM(B7,B14,B19)</f>
        <v>4040830863</v>
      </c>
      <c r="C6" s="26">
        <f>IF(B$6&gt;0,(B6/B$6)*100,0)</f>
        <v>100</v>
      </c>
      <c r="D6" s="9" t="s">
        <v>99</v>
      </c>
      <c r="E6" s="25">
        <f>SUM(E7,E11)</f>
        <v>19014636374</v>
      </c>
      <c r="F6" s="27">
        <f aca="true" t="shared" si="0" ref="F6:F24">IF(E$35&gt;0,(E6/E$35)*100,0)</f>
        <v>470.56254069201805</v>
      </c>
    </row>
    <row r="7" spans="1:6" s="10" customFormat="1" ht="26.25" customHeight="1">
      <c r="A7" s="11" t="s">
        <v>5</v>
      </c>
      <c r="B7" s="25">
        <f>SUM(B8:B13)</f>
        <v>4040830863</v>
      </c>
      <c r="C7" s="28">
        <f aca="true" t="shared" si="1" ref="C7:C35">IF(B$6&gt;0,(B7/B$6)*100,0)</f>
        <v>100</v>
      </c>
      <c r="D7" s="12" t="s">
        <v>144</v>
      </c>
      <c r="E7" s="25">
        <f>SUM(E8:E10)</f>
        <v>19014636374</v>
      </c>
      <c r="F7" s="29">
        <f t="shared" si="0"/>
        <v>470.56254069201805</v>
      </c>
    </row>
    <row r="8" spans="1:6" s="24" customFormat="1" ht="26.25" customHeight="1">
      <c r="A8" s="13" t="s">
        <v>145</v>
      </c>
      <c r="B8" s="30">
        <v>4040830863</v>
      </c>
      <c r="C8" s="36">
        <f t="shared" si="1"/>
        <v>100</v>
      </c>
      <c r="D8" s="14" t="s">
        <v>146</v>
      </c>
      <c r="E8" s="30">
        <v>19000000000</v>
      </c>
      <c r="F8" s="37">
        <f t="shared" si="0"/>
        <v>470.2003286990832</v>
      </c>
    </row>
    <row r="9" spans="1:6" s="24" customFormat="1" ht="26.25" customHeight="1">
      <c r="A9" s="13" t="s">
        <v>147</v>
      </c>
      <c r="B9" s="30"/>
      <c r="C9" s="36">
        <f t="shared" si="1"/>
        <v>0</v>
      </c>
      <c r="D9" s="14" t="s">
        <v>148</v>
      </c>
      <c r="E9" s="30">
        <v>14636374</v>
      </c>
      <c r="F9" s="37">
        <f t="shared" si="0"/>
        <v>0.36221199293487977</v>
      </c>
    </row>
    <row r="10" spans="1:6" s="24" customFormat="1" ht="26.25" customHeight="1">
      <c r="A10" s="13" t="s">
        <v>149</v>
      </c>
      <c r="B10" s="30"/>
      <c r="C10" s="36">
        <f t="shared" si="1"/>
        <v>0</v>
      </c>
      <c r="D10" s="14" t="s">
        <v>150</v>
      </c>
      <c r="E10" s="30"/>
      <c r="F10" s="37">
        <f t="shared" si="0"/>
        <v>0</v>
      </c>
    </row>
    <row r="11" spans="1:6" s="24" customFormat="1" ht="26.25" customHeight="1">
      <c r="A11" s="13" t="s">
        <v>151</v>
      </c>
      <c r="B11" s="30"/>
      <c r="C11" s="36">
        <f t="shared" si="1"/>
        <v>0</v>
      </c>
      <c r="D11" s="12" t="s">
        <v>152</v>
      </c>
      <c r="E11" s="25">
        <f>SUM(E12)</f>
        <v>0</v>
      </c>
      <c r="F11" s="29">
        <f t="shared" si="0"/>
        <v>0</v>
      </c>
    </row>
    <row r="12" spans="1:6" s="24" customFormat="1" ht="26.25" customHeight="1">
      <c r="A12" s="13" t="s">
        <v>153</v>
      </c>
      <c r="B12" s="30"/>
      <c r="C12" s="36">
        <f t="shared" si="1"/>
        <v>0</v>
      </c>
      <c r="D12" s="14" t="s">
        <v>154</v>
      </c>
      <c r="E12" s="30"/>
      <c r="F12" s="37">
        <f t="shared" si="0"/>
        <v>0</v>
      </c>
    </row>
    <row r="13" spans="1:6" s="24" customFormat="1" ht="26.25" customHeight="1">
      <c r="A13" s="13" t="s">
        <v>155</v>
      </c>
      <c r="B13" s="30"/>
      <c r="C13" s="36">
        <f t="shared" si="1"/>
        <v>0</v>
      </c>
      <c r="D13" s="16" t="s">
        <v>156</v>
      </c>
      <c r="E13" s="25">
        <f>SUM(E14)</f>
        <v>-14973805511</v>
      </c>
      <c r="F13" s="29">
        <f t="shared" si="0"/>
        <v>-370.56254069201805</v>
      </c>
    </row>
    <row r="14" spans="1:6" s="24" customFormat="1" ht="34.5" customHeight="1">
      <c r="A14" s="17" t="s">
        <v>157</v>
      </c>
      <c r="B14" s="25">
        <f>SUM(B15:B18)</f>
        <v>0</v>
      </c>
      <c r="C14" s="28">
        <f t="shared" si="1"/>
        <v>0</v>
      </c>
      <c r="D14" s="12" t="s">
        <v>158</v>
      </c>
      <c r="E14" s="25">
        <f>SUM(E15:E16)</f>
        <v>-14973805511</v>
      </c>
      <c r="F14" s="29">
        <f t="shared" si="0"/>
        <v>-370.56254069201805</v>
      </c>
    </row>
    <row r="15" spans="1:6" s="24" customFormat="1" ht="26.25" customHeight="1">
      <c r="A15" s="13" t="s">
        <v>159</v>
      </c>
      <c r="B15" s="30"/>
      <c r="C15" s="36">
        <f t="shared" si="1"/>
        <v>0</v>
      </c>
      <c r="D15" s="14" t="s">
        <v>160</v>
      </c>
      <c r="E15" s="30">
        <v>11183742234</v>
      </c>
      <c r="F15" s="37">
        <f t="shared" si="0"/>
        <v>276.7683828690852</v>
      </c>
    </row>
    <row r="16" spans="1:6" s="24" customFormat="1" ht="26.25" customHeight="1">
      <c r="A16" s="13" t="s">
        <v>161</v>
      </c>
      <c r="B16" s="30"/>
      <c r="C16" s="36">
        <f t="shared" si="1"/>
        <v>0</v>
      </c>
      <c r="D16" s="14" t="s">
        <v>162</v>
      </c>
      <c r="E16" s="30">
        <v>-26157547745</v>
      </c>
      <c r="F16" s="37">
        <f t="shared" si="0"/>
        <v>-647.3309235611032</v>
      </c>
    </row>
    <row r="17" spans="1:6" s="24" customFormat="1" ht="26.25" customHeight="1">
      <c r="A17" s="13" t="s">
        <v>163</v>
      </c>
      <c r="B17" s="30"/>
      <c r="C17" s="36">
        <f t="shared" si="1"/>
        <v>0</v>
      </c>
      <c r="D17" s="18"/>
      <c r="E17" s="30"/>
      <c r="F17" s="29">
        <f t="shared" si="0"/>
        <v>0</v>
      </c>
    </row>
    <row r="18" spans="1:6" s="24" customFormat="1" ht="26.25" customHeight="1">
      <c r="A18" s="13" t="s">
        <v>164</v>
      </c>
      <c r="B18" s="30"/>
      <c r="C18" s="36">
        <f t="shared" si="1"/>
        <v>0</v>
      </c>
      <c r="D18" s="18"/>
      <c r="E18" s="30"/>
      <c r="F18" s="29">
        <f t="shared" si="0"/>
        <v>0</v>
      </c>
    </row>
    <row r="19" spans="1:6" s="24" customFormat="1" ht="26.25" customHeight="1">
      <c r="A19" s="11" t="s">
        <v>165</v>
      </c>
      <c r="B19" s="25">
        <f>SUM(B20:B21)</f>
        <v>0</v>
      </c>
      <c r="C19" s="28">
        <f t="shared" si="1"/>
        <v>0</v>
      </c>
      <c r="D19" s="18"/>
      <c r="E19" s="30"/>
      <c r="F19" s="29">
        <f t="shared" si="0"/>
        <v>0</v>
      </c>
    </row>
    <row r="20" spans="1:6" s="24" customFormat="1" ht="26.25" customHeight="1">
      <c r="A20" s="13" t="s">
        <v>166</v>
      </c>
      <c r="B20" s="30"/>
      <c r="C20" s="36">
        <f t="shared" si="1"/>
        <v>0</v>
      </c>
      <c r="D20" s="19"/>
      <c r="E20" s="31"/>
      <c r="F20" s="29">
        <f t="shared" si="0"/>
        <v>0</v>
      </c>
    </row>
    <row r="21" spans="1:6" s="24" customFormat="1" ht="26.25" customHeight="1">
      <c r="A21" s="13" t="s">
        <v>167</v>
      </c>
      <c r="B21" s="30"/>
      <c r="C21" s="36">
        <f t="shared" si="1"/>
        <v>0</v>
      </c>
      <c r="D21" s="19"/>
      <c r="E21" s="31"/>
      <c r="F21" s="29">
        <f t="shared" si="0"/>
        <v>0</v>
      </c>
    </row>
    <row r="22" spans="1:6" s="24" customFormat="1" ht="14.25">
      <c r="A22" s="13"/>
      <c r="B22" s="30"/>
      <c r="C22" s="28">
        <f t="shared" si="1"/>
        <v>0</v>
      </c>
      <c r="D22" s="18"/>
      <c r="E22" s="30"/>
      <c r="F22" s="29">
        <f t="shared" si="0"/>
        <v>0</v>
      </c>
    </row>
    <row r="23" spans="1:6" s="24" customFormat="1" ht="14.25">
      <c r="A23" s="20"/>
      <c r="B23" s="30"/>
      <c r="C23" s="28">
        <f t="shared" si="1"/>
        <v>0</v>
      </c>
      <c r="D23" s="18"/>
      <c r="E23" s="30"/>
      <c r="F23" s="29">
        <f t="shared" si="0"/>
        <v>0</v>
      </c>
    </row>
    <row r="24" spans="1:6" s="24" customFormat="1" ht="14.25">
      <c r="A24" s="20"/>
      <c r="B24" s="30"/>
      <c r="C24" s="28">
        <f t="shared" si="1"/>
        <v>0</v>
      </c>
      <c r="D24" s="19"/>
      <c r="E24" s="31"/>
      <c r="F24" s="29">
        <f t="shared" si="0"/>
        <v>0</v>
      </c>
    </row>
    <row r="25" spans="1:6" s="24" customFormat="1" ht="14.25">
      <c r="A25" s="20"/>
      <c r="B25" s="30"/>
      <c r="C25" s="28"/>
      <c r="D25" s="19"/>
      <c r="E25" s="31"/>
      <c r="F25" s="29"/>
    </row>
    <row r="26" spans="1:6" s="24" customFormat="1" ht="14.25">
      <c r="A26" s="20"/>
      <c r="B26" s="30"/>
      <c r="C26" s="28"/>
      <c r="D26" s="19"/>
      <c r="E26" s="31"/>
      <c r="F26" s="29"/>
    </row>
    <row r="27" spans="1:6" s="24" customFormat="1" ht="14.25">
      <c r="A27" s="20"/>
      <c r="B27" s="30"/>
      <c r="C27" s="28"/>
      <c r="D27" s="19"/>
      <c r="E27" s="31"/>
      <c r="F27" s="29"/>
    </row>
    <row r="28" spans="1:6" s="24" customFormat="1" ht="14.25">
      <c r="A28" s="20"/>
      <c r="B28" s="30"/>
      <c r="C28" s="28">
        <f t="shared" si="1"/>
        <v>0</v>
      </c>
      <c r="D28" s="18"/>
      <c r="E28" s="30"/>
      <c r="F28" s="29">
        <f>IF(E$35&gt;0,(E28/E$35)*100,0)</f>
        <v>0</v>
      </c>
    </row>
    <row r="29" spans="1:6" s="24" customFormat="1" ht="14.25">
      <c r="A29" s="20"/>
      <c r="B29" s="30"/>
      <c r="C29" s="28">
        <f t="shared" si="1"/>
        <v>0</v>
      </c>
      <c r="D29" s="18"/>
      <c r="E29" s="30"/>
      <c r="F29" s="29">
        <f>IF(E$35&gt;0,(E29/E$35)*100,0)</f>
        <v>0</v>
      </c>
    </row>
    <row r="30" spans="1:6" s="24" customFormat="1" ht="14.25">
      <c r="A30" s="20"/>
      <c r="B30" s="30"/>
      <c r="C30" s="28">
        <f t="shared" si="1"/>
        <v>0</v>
      </c>
      <c r="D30" s="18"/>
      <c r="E30" s="30"/>
      <c r="F30" s="29">
        <f>IF(E$35&gt;0,(E30/E$35)*100,0)</f>
        <v>0</v>
      </c>
    </row>
    <row r="31" spans="1:6" s="24" customFormat="1" ht="18" customHeight="1">
      <c r="A31" s="20"/>
      <c r="B31" s="30"/>
      <c r="C31" s="28"/>
      <c r="D31" s="18"/>
      <c r="E31" s="30"/>
      <c r="F31" s="29"/>
    </row>
    <row r="32" spans="1:6" s="24" customFormat="1" ht="14.25">
      <c r="A32" s="21"/>
      <c r="B32" s="31"/>
      <c r="C32" s="28">
        <f t="shared" si="1"/>
        <v>0</v>
      </c>
      <c r="D32" s="18"/>
      <c r="E32" s="30"/>
      <c r="F32" s="29">
        <f>IF(E$35&gt;0,(E32/E$35)*100,0)</f>
        <v>0</v>
      </c>
    </row>
    <row r="33" spans="1:6" s="24" customFormat="1" ht="14.25">
      <c r="A33" s="20"/>
      <c r="B33" s="30"/>
      <c r="C33" s="28">
        <f t="shared" si="1"/>
        <v>0</v>
      </c>
      <c r="D33" s="18"/>
      <c r="E33" s="30"/>
      <c r="F33" s="29">
        <f>IF(E$35&gt;0,(E33/E$35)*100,0)</f>
        <v>0</v>
      </c>
    </row>
    <row r="34" spans="1:6" s="24" customFormat="1" ht="14.25">
      <c r="A34" s="20"/>
      <c r="B34" s="30"/>
      <c r="C34" s="28">
        <f t="shared" si="1"/>
        <v>0</v>
      </c>
      <c r="D34" s="18"/>
      <c r="E34" s="30"/>
      <c r="F34" s="29">
        <f>IF(E$35&gt;0,(E34/E$35)*100,0)</f>
        <v>0</v>
      </c>
    </row>
    <row r="35" spans="1:6" s="24" customFormat="1" ht="21.75" customHeight="1" thickBot="1">
      <c r="A35" s="22" t="s">
        <v>168</v>
      </c>
      <c r="B35" s="32">
        <f>B6</f>
        <v>4040830863</v>
      </c>
      <c r="C35" s="32">
        <f t="shared" si="1"/>
        <v>100</v>
      </c>
      <c r="D35" s="23" t="s">
        <v>168</v>
      </c>
      <c r="E35" s="33">
        <f>E6+E13</f>
        <v>4040830863</v>
      </c>
      <c r="F35" s="34">
        <f>IF(E$35&gt;0,(E35/E$35)*100,0)</f>
        <v>100</v>
      </c>
    </row>
    <row r="36" spans="1:6" s="24" customFormat="1" ht="19.5" customHeight="1">
      <c r="A36" s="47"/>
      <c r="B36" s="48"/>
      <c r="C36" s="50"/>
      <c r="D36" s="51"/>
      <c r="E36" s="15"/>
      <c r="F36" s="15"/>
    </row>
    <row r="37" s="24" customFormat="1" ht="14.25"/>
    <row r="38" s="24" customFormat="1" ht="14.25"/>
    <row r="39" s="24" customFormat="1" ht="14.25"/>
    <row r="40" s="24" customFormat="1" ht="14.25"/>
  </sheetData>
  <mergeCells count="5">
    <mergeCell ref="A1:F1"/>
    <mergeCell ref="A2:F2"/>
    <mergeCell ref="A3:E3"/>
    <mergeCell ref="A36:B36"/>
    <mergeCell ref="C36:D36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  <headerFooter alignWithMargins="0">
    <oddFooter>&amp;C&amp;"Times New Roman,標準"127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F36"/>
  <sheetViews>
    <sheetView workbookViewId="0" topLeftCell="A1">
      <selection activeCell="E29" sqref="E29"/>
    </sheetView>
  </sheetViews>
  <sheetFormatPr defaultColWidth="9.00390625" defaultRowHeight="16.5"/>
  <cols>
    <col min="1" max="1" width="17.25390625" style="3" customWidth="1"/>
    <col min="2" max="2" width="18.75390625" style="3" customWidth="1"/>
    <col min="3" max="3" width="8.875" style="3" customWidth="1"/>
    <col min="4" max="4" width="17.125" style="3" customWidth="1"/>
    <col min="5" max="5" width="18.375" style="3" customWidth="1"/>
    <col min="6" max="6" width="8.625" style="3" customWidth="1"/>
    <col min="7" max="16384" width="9.00390625" style="3" customWidth="1"/>
  </cols>
  <sheetData>
    <row r="1" spans="1:6" s="4" customFormat="1" ht="27.75" customHeight="1">
      <c r="A1" s="46" t="s">
        <v>283</v>
      </c>
      <c r="B1" s="46"/>
      <c r="C1" s="46"/>
      <c r="D1" s="46"/>
      <c r="E1" s="46"/>
      <c r="F1" s="46"/>
    </row>
    <row r="2" spans="1:6" s="4" customFormat="1" ht="27.75" customHeight="1">
      <c r="A2" s="41" t="s">
        <v>64</v>
      </c>
      <c r="B2" s="41"/>
      <c r="C2" s="41"/>
      <c r="D2" s="41"/>
      <c r="E2" s="41"/>
      <c r="F2" s="41"/>
    </row>
    <row r="3" spans="1:5" s="4" customFormat="1" ht="10.5" customHeight="1">
      <c r="A3" s="42"/>
      <c r="B3" s="42"/>
      <c r="C3" s="42"/>
      <c r="D3" s="42"/>
      <c r="E3" s="42"/>
    </row>
    <row r="4" spans="1:6" s="4" customFormat="1" ht="18" customHeight="1" thickBot="1">
      <c r="A4" s="1"/>
      <c r="B4" s="1" t="s">
        <v>63</v>
      </c>
      <c r="C4" s="1"/>
      <c r="D4" s="1"/>
      <c r="F4" s="2" t="s">
        <v>0</v>
      </c>
    </row>
    <row r="5" spans="1:6" s="7" customFormat="1" ht="33.75" customHeight="1">
      <c r="A5" s="5" t="s">
        <v>1</v>
      </c>
      <c r="B5" s="6" t="s">
        <v>2</v>
      </c>
      <c r="C5" s="38" t="s">
        <v>29</v>
      </c>
      <c r="D5" s="6" t="s">
        <v>1</v>
      </c>
      <c r="E5" s="6" t="s">
        <v>2</v>
      </c>
      <c r="F5" s="39" t="s">
        <v>29</v>
      </c>
    </row>
    <row r="6" spans="1:6" s="10" customFormat="1" ht="26.25" customHeight="1">
      <c r="A6" s="8" t="s">
        <v>3</v>
      </c>
      <c r="B6" s="25">
        <f>SUM(B7,B14,B19)</f>
        <v>1611296219.83</v>
      </c>
      <c r="C6" s="26">
        <f>IF(B$6&gt;0,(B6/B$6)*100,0)</f>
        <v>100</v>
      </c>
      <c r="D6" s="9" t="s">
        <v>4</v>
      </c>
      <c r="E6" s="25">
        <f>SUM(E7,E11)</f>
        <v>29918362</v>
      </c>
      <c r="F6" s="27">
        <f aca="true" t="shared" si="0" ref="F6:F24">IF(E$35&gt;0,(E6/E$35)*100,0)</f>
        <v>1.8567884434779187</v>
      </c>
    </row>
    <row r="7" spans="1:6" s="10" customFormat="1" ht="26.25" customHeight="1">
      <c r="A7" s="11" t="s">
        <v>5</v>
      </c>
      <c r="B7" s="25">
        <f>SUM(B8:B13)</f>
        <v>1569429008.83</v>
      </c>
      <c r="C7" s="28">
        <f aca="true" t="shared" si="1" ref="C7:C35">IF(B$6&gt;0,(B7/B$6)*100,0)</f>
        <v>97.4016440624172</v>
      </c>
      <c r="D7" s="12" t="s">
        <v>20</v>
      </c>
      <c r="E7" s="25">
        <f>SUM(E8:E10)</f>
        <v>3430523</v>
      </c>
      <c r="F7" s="29">
        <f t="shared" si="0"/>
        <v>0.21290455211034615</v>
      </c>
    </row>
    <row r="8" spans="1:6" s="24" customFormat="1" ht="26.25" customHeight="1">
      <c r="A8" s="13" t="s">
        <v>6</v>
      </c>
      <c r="B8" s="30">
        <v>1525131827.83</v>
      </c>
      <c r="C8" s="36">
        <f t="shared" si="1"/>
        <v>94.65247972783733</v>
      </c>
      <c r="D8" s="14" t="s">
        <v>23</v>
      </c>
      <c r="E8" s="30"/>
      <c r="F8" s="37">
        <f t="shared" si="0"/>
        <v>0</v>
      </c>
    </row>
    <row r="9" spans="1:6" s="24" customFormat="1" ht="26.25" customHeight="1">
      <c r="A9" s="13" t="s">
        <v>7</v>
      </c>
      <c r="B9" s="30"/>
      <c r="C9" s="36">
        <f t="shared" si="1"/>
        <v>0</v>
      </c>
      <c r="D9" s="14" t="s">
        <v>24</v>
      </c>
      <c r="E9" s="30">
        <v>3395461</v>
      </c>
      <c r="F9" s="37">
        <f t="shared" si="0"/>
        <v>0.2107285400544314</v>
      </c>
    </row>
    <row r="10" spans="1:6" s="24" customFormat="1" ht="26.25" customHeight="1">
      <c r="A10" s="13" t="s">
        <v>8</v>
      </c>
      <c r="B10" s="30">
        <v>1451146</v>
      </c>
      <c r="C10" s="36">
        <f t="shared" si="1"/>
        <v>0.09006078349473838</v>
      </c>
      <c r="D10" s="14" t="s">
        <v>25</v>
      </c>
      <c r="E10" s="30">
        <v>35062</v>
      </c>
      <c r="F10" s="37">
        <f t="shared" si="0"/>
        <v>0.0021760120559147856</v>
      </c>
    </row>
    <row r="11" spans="1:6" s="24" customFormat="1" ht="26.25" customHeight="1">
      <c r="A11" s="13" t="s">
        <v>9</v>
      </c>
      <c r="B11" s="30">
        <v>117927</v>
      </c>
      <c r="C11" s="36">
        <f t="shared" si="1"/>
        <v>0.007318766006441814</v>
      </c>
      <c r="D11" s="12" t="s">
        <v>26</v>
      </c>
      <c r="E11" s="25">
        <f>SUM(E12)</f>
        <v>26487839</v>
      </c>
      <c r="F11" s="29">
        <f t="shared" si="0"/>
        <v>1.6438838913675726</v>
      </c>
    </row>
    <row r="12" spans="1:6" s="24" customFormat="1" ht="26.25" customHeight="1">
      <c r="A12" s="13" t="s">
        <v>10</v>
      </c>
      <c r="B12" s="30">
        <v>42728108</v>
      </c>
      <c r="C12" s="36">
        <f t="shared" si="1"/>
        <v>2.6517847850786884</v>
      </c>
      <c r="D12" s="14" t="s">
        <v>27</v>
      </c>
      <c r="E12" s="30">
        <v>26487839</v>
      </c>
      <c r="F12" s="37">
        <f t="shared" si="0"/>
        <v>1.6438838913675726</v>
      </c>
    </row>
    <row r="13" spans="1:6" s="24" customFormat="1" ht="26.25" customHeight="1">
      <c r="A13" s="13" t="s">
        <v>11</v>
      </c>
      <c r="B13" s="30">
        <v>0</v>
      </c>
      <c r="C13" s="36">
        <f t="shared" si="1"/>
        <v>0</v>
      </c>
      <c r="D13" s="16" t="s">
        <v>28</v>
      </c>
      <c r="E13" s="25">
        <f>SUM(E14)</f>
        <v>1581377857.83</v>
      </c>
      <c r="F13" s="29">
        <f t="shared" si="0"/>
        <v>98.14321155652208</v>
      </c>
    </row>
    <row r="14" spans="1:6" s="24" customFormat="1" ht="34.5" customHeight="1">
      <c r="A14" s="17" t="s">
        <v>21</v>
      </c>
      <c r="B14" s="25">
        <f>SUM(B15:B18)</f>
        <v>3119480</v>
      </c>
      <c r="C14" s="28">
        <f t="shared" si="1"/>
        <v>0.1936006527917704</v>
      </c>
      <c r="D14" s="12" t="s">
        <v>67</v>
      </c>
      <c r="E14" s="25">
        <f>SUM(E15:E16)</f>
        <v>1581377857.83</v>
      </c>
      <c r="F14" s="29">
        <f t="shared" si="0"/>
        <v>98.14321155652208</v>
      </c>
    </row>
    <row r="15" spans="1:6" s="24" customFormat="1" ht="26.25" customHeight="1">
      <c r="A15" s="13" t="s">
        <v>12</v>
      </c>
      <c r="B15" s="30">
        <v>0</v>
      </c>
      <c r="C15" s="36">
        <f t="shared" si="1"/>
        <v>0</v>
      </c>
      <c r="D15" s="14" t="s">
        <v>22</v>
      </c>
      <c r="E15" s="30">
        <v>1581377857.83</v>
      </c>
      <c r="F15" s="37">
        <f t="shared" si="0"/>
        <v>98.14321155652208</v>
      </c>
    </row>
    <row r="16" spans="1:6" s="24" customFormat="1" ht="26.25" customHeight="1">
      <c r="A16" s="13" t="s">
        <v>13</v>
      </c>
      <c r="B16" s="30">
        <v>401983</v>
      </c>
      <c r="C16" s="36">
        <f t="shared" si="1"/>
        <v>0.024947802586070194</v>
      </c>
      <c r="D16" s="14" t="s">
        <v>68</v>
      </c>
      <c r="E16" s="30"/>
      <c r="F16" s="37">
        <f t="shared" si="0"/>
        <v>0</v>
      </c>
    </row>
    <row r="17" spans="1:6" s="24" customFormat="1" ht="26.25" customHeight="1">
      <c r="A17" s="13" t="s">
        <v>14</v>
      </c>
      <c r="B17" s="30"/>
      <c r="C17" s="36">
        <f t="shared" si="1"/>
        <v>0</v>
      </c>
      <c r="D17" s="18"/>
      <c r="E17" s="30"/>
      <c r="F17" s="29">
        <f t="shared" si="0"/>
        <v>0</v>
      </c>
    </row>
    <row r="18" spans="1:6" s="24" customFormat="1" ht="26.25" customHeight="1">
      <c r="A18" s="13" t="s">
        <v>15</v>
      </c>
      <c r="B18" s="30">
        <v>2717497</v>
      </c>
      <c r="C18" s="36">
        <f t="shared" si="1"/>
        <v>0.16865285020570023</v>
      </c>
      <c r="D18" s="18"/>
      <c r="E18" s="30"/>
      <c r="F18" s="29">
        <f t="shared" si="0"/>
        <v>0</v>
      </c>
    </row>
    <row r="19" spans="1:6" s="24" customFormat="1" ht="26.25" customHeight="1">
      <c r="A19" s="11" t="s">
        <v>16</v>
      </c>
      <c r="B19" s="25">
        <f>SUM(B20:B21)</f>
        <v>38747731</v>
      </c>
      <c r="C19" s="28">
        <f t="shared" si="1"/>
        <v>2.404755284791029</v>
      </c>
      <c r="D19" s="18"/>
      <c r="E19" s="30"/>
      <c r="F19" s="29">
        <f t="shared" si="0"/>
        <v>0</v>
      </c>
    </row>
    <row r="20" spans="1:6" s="24" customFormat="1" ht="26.25" customHeight="1">
      <c r="A20" s="13" t="s">
        <v>17</v>
      </c>
      <c r="B20" s="30">
        <v>38747731</v>
      </c>
      <c r="C20" s="36">
        <f t="shared" si="1"/>
        <v>2.404755284791029</v>
      </c>
      <c r="D20" s="19"/>
      <c r="E20" s="31"/>
      <c r="F20" s="29">
        <f t="shared" si="0"/>
        <v>0</v>
      </c>
    </row>
    <row r="21" spans="1:6" s="24" customFormat="1" ht="26.25" customHeight="1">
      <c r="A21" s="13" t="s">
        <v>18</v>
      </c>
      <c r="B21" s="30"/>
      <c r="C21" s="36">
        <f t="shared" si="1"/>
        <v>0</v>
      </c>
      <c r="D21" s="19"/>
      <c r="E21" s="31"/>
      <c r="F21" s="29">
        <f t="shared" si="0"/>
        <v>0</v>
      </c>
    </row>
    <row r="22" spans="1:6" s="24" customFormat="1" ht="14.25">
      <c r="A22" s="13"/>
      <c r="B22" s="30"/>
      <c r="C22" s="28">
        <f t="shared" si="1"/>
        <v>0</v>
      </c>
      <c r="D22" s="18"/>
      <c r="E22" s="30"/>
      <c r="F22" s="29">
        <f t="shared" si="0"/>
        <v>0</v>
      </c>
    </row>
    <row r="23" spans="1:6" s="24" customFormat="1" ht="14.25">
      <c r="A23" s="20"/>
      <c r="B23" s="30"/>
      <c r="C23" s="28">
        <f t="shared" si="1"/>
        <v>0</v>
      </c>
      <c r="D23" s="18"/>
      <c r="E23" s="30"/>
      <c r="F23" s="29">
        <f t="shared" si="0"/>
        <v>0</v>
      </c>
    </row>
    <row r="24" spans="1:6" s="24" customFormat="1" ht="14.25">
      <c r="A24" s="20"/>
      <c r="B24" s="30"/>
      <c r="C24" s="28">
        <f t="shared" si="1"/>
        <v>0</v>
      </c>
      <c r="D24" s="19"/>
      <c r="E24" s="31"/>
      <c r="F24" s="29">
        <f t="shared" si="0"/>
        <v>0</v>
      </c>
    </row>
    <row r="25" spans="1:6" s="24" customFormat="1" ht="14.25">
      <c r="A25" s="20"/>
      <c r="B25" s="30"/>
      <c r="C25" s="28"/>
      <c r="D25" s="19"/>
      <c r="E25" s="31"/>
      <c r="F25" s="29"/>
    </row>
    <row r="26" spans="1:6" s="24" customFormat="1" ht="14.25">
      <c r="A26" s="20"/>
      <c r="B26" s="30"/>
      <c r="C26" s="28"/>
      <c r="D26" s="19"/>
      <c r="E26" s="31"/>
      <c r="F26" s="29"/>
    </row>
    <row r="27" spans="1:6" s="24" customFormat="1" ht="14.25">
      <c r="A27" s="20"/>
      <c r="B27" s="30"/>
      <c r="C27" s="28"/>
      <c r="D27" s="19"/>
      <c r="E27" s="31"/>
      <c r="F27" s="29"/>
    </row>
    <row r="28" spans="1:6" s="24" customFormat="1" ht="14.25">
      <c r="A28" s="20"/>
      <c r="B28" s="30"/>
      <c r="C28" s="28">
        <f t="shared" si="1"/>
        <v>0</v>
      </c>
      <c r="D28" s="18"/>
      <c r="E28" s="30"/>
      <c r="F28" s="29">
        <f>IF(E$35&gt;0,(E28/E$35)*100,0)</f>
        <v>0</v>
      </c>
    </row>
    <row r="29" spans="1:6" s="24" customFormat="1" ht="14.25">
      <c r="A29" s="20"/>
      <c r="B29" s="30"/>
      <c r="C29" s="28">
        <f t="shared" si="1"/>
        <v>0</v>
      </c>
      <c r="D29" s="18"/>
      <c r="E29" s="30"/>
      <c r="F29" s="29">
        <f>IF(E$35&gt;0,(E29/E$35)*100,0)</f>
        <v>0</v>
      </c>
    </row>
    <row r="30" spans="1:6" s="24" customFormat="1" ht="14.25">
      <c r="A30" s="20"/>
      <c r="B30" s="30"/>
      <c r="C30" s="28">
        <f t="shared" si="1"/>
        <v>0</v>
      </c>
      <c r="D30" s="18"/>
      <c r="E30" s="30"/>
      <c r="F30" s="29">
        <f>IF(E$35&gt;0,(E30/E$35)*100,0)</f>
        <v>0</v>
      </c>
    </row>
    <row r="31" spans="1:6" s="24" customFormat="1" ht="18" customHeight="1">
      <c r="A31" s="20"/>
      <c r="B31" s="30"/>
      <c r="C31" s="28"/>
      <c r="D31" s="18"/>
      <c r="E31" s="30"/>
      <c r="F31" s="29"/>
    </row>
    <row r="32" spans="1:6" s="24" customFormat="1" ht="14.25">
      <c r="A32" s="21"/>
      <c r="B32" s="31"/>
      <c r="C32" s="28">
        <f t="shared" si="1"/>
        <v>0</v>
      </c>
      <c r="D32" s="18"/>
      <c r="E32" s="30"/>
      <c r="F32" s="29">
        <f>IF(E$35&gt;0,(E32/E$35)*100,0)</f>
        <v>0</v>
      </c>
    </row>
    <row r="33" spans="1:6" s="24" customFormat="1" ht="14.25">
      <c r="A33" s="20"/>
      <c r="B33" s="30"/>
      <c r="C33" s="28">
        <f t="shared" si="1"/>
        <v>0</v>
      </c>
      <c r="D33" s="18"/>
      <c r="E33" s="30"/>
      <c r="F33" s="29">
        <f>IF(E$35&gt;0,(E33/E$35)*100,0)</f>
        <v>0</v>
      </c>
    </row>
    <row r="34" spans="1:6" s="24" customFormat="1" ht="14.25">
      <c r="A34" s="20"/>
      <c r="B34" s="30"/>
      <c r="C34" s="28">
        <f t="shared" si="1"/>
        <v>0</v>
      </c>
      <c r="D34" s="18"/>
      <c r="E34" s="30"/>
      <c r="F34" s="29">
        <f>IF(E$35&gt;0,(E34/E$35)*100,0)</f>
        <v>0</v>
      </c>
    </row>
    <row r="35" spans="1:6" s="24" customFormat="1" ht="21.75" customHeight="1" thickBot="1">
      <c r="A35" s="22" t="s">
        <v>19</v>
      </c>
      <c r="B35" s="32">
        <f>B6</f>
        <v>1611296219.83</v>
      </c>
      <c r="C35" s="32">
        <f t="shared" si="1"/>
        <v>100</v>
      </c>
      <c r="D35" s="23" t="s">
        <v>19</v>
      </c>
      <c r="E35" s="33">
        <f>E6+E13</f>
        <v>1611296219.83</v>
      </c>
      <c r="F35" s="34">
        <f>IF(E$35&gt;0,(E35/E$35)*100,0)</f>
        <v>100</v>
      </c>
    </row>
    <row r="36" spans="1:6" s="24" customFormat="1" ht="19.5" customHeight="1">
      <c r="A36" s="47" t="s">
        <v>323</v>
      </c>
      <c r="B36" s="48"/>
      <c r="C36" s="49"/>
      <c r="D36" s="49"/>
      <c r="E36" s="49"/>
      <c r="F36" s="49"/>
    </row>
    <row r="37" s="24" customFormat="1" ht="14.25"/>
    <row r="38" s="24" customFormat="1" ht="14.25"/>
    <row r="39" s="24" customFormat="1" ht="14.25"/>
    <row r="40" s="24" customFormat="1" ht="14.25"/>
  </sheetData>
  <mergeCells count="4">
    <mergeCell ref="A1:F1"/>
    <mergeCell ref="A2:F2"/>
    <mergeCell ref="A3:E3"/>
    <mergeCell ref="A36:F36"/>
  </mergeCells>
  <printOptions horizontalCentered="1"/>
  <pageMargins left="0.6299212598425197" right="0.6299212598425197" top="0.5905511811023623" bottom="0.3937007874015748" header="0.5118110236220472" footer="0.5118110236220472"/>
  <pageSetup horizontalDpi="300" verticalDpi="300" orientation="portrait" paperSize="9" r:id="rId1"/>
  <headerFooter alignWithMargins="0">
    <oddFooter>&amp;C&amp;"Times New Roman,標準"129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F36"/>
  <sheetViews>
    <sheetView workbookViewId="0" topLeftCell="A1">
      <selection activeCell="A36" sqref="A36:E36"/>
    </sheetView>
  </sheetViews>
  <sheetFormatPr defaultColWidth="9.00390625" defaultRowHeight="16.5"/>
  <cols>
    <col min="1" max="1" width="17.25390625" style="3" customWidth="1"/>
    <col min="2" max="2" width="18.75390625" style="3" customWidth="1"/>
    <col min="3" max="3" width="8.875" style="3" customWidth="1"/>
    <col min="4" max="4" width="17.125" style="3" customWidth="1"/>
    <col min="5" max="5" width="18.375" style="3" customWidth="1"/>
    <col min="6" max="6" width="8.625" style="3" customWidth="1"/>
    <col min="7" max="16384" width="9.00390625" style="3" customWidth="1"/>
  </cols>
  <sheetData>
    <row r="1" spans="1:6" s="4" customFormat="1" ht="27.75" customHeight="1">
      <c r="A1" s="46" t="s">
        <v>282</v>
      </c>
      <c r="B1" s="46"/>
      <c r="C1" s="46"/>
      <c r="D1" s="46"/>
      <c r="E1" s="46"/>
      <c r="F1" s="46"/>
    </row>
    <row r="2" spans="1:6" s="4" customFormat="1" ht="27.75" customHeight="1">
      <c r="A2" s="41" t="s">
        <v>64</v>
      </c>
      <c r="B2" s="41"/>
      <c r="C2" s="41"/>
      <c r="D2" s="41"/>
      <c r="E2" s="41"/>
      <c r="F2" s="41"/>
    </row>
    <row r="3" spans="1:5" s="4" customFormat="1" ht="10.5" customHeight="1">
      <c r="A3" s="42"/>
      <c r="B3" s="42"/>
      <c r="C3" s="42"/>
      <c r="D3" s="42"/>
      <c r="E3" s="42"/>
    </row>
    <row r="4" spans="1:6" s="4" customFormat="1" ht="18" customHeight="1" thickBot="1">
      <c r="A4" s="1"/>
      <c r="B4" s="1" t="s">
        <v>63</v>
      </c>
      <c r="C4" s="1"/>
      <c r="D4" s="1"/>
      <c r="F4" s="2" t="s">
        <v>0</v>
      </c>
    </row>
    <row r="5" spans="1:6" s="7" customFormat="1" ht="33.75" customHeight="1">
      <c r="A5" s="5" t="s">
        <v>1</v>
      </c>
      <c r="B5" s="6" t="s">
        <v>2</v>
      </c>
      <c r="C5" s="38" t="s">
        <v>29</v>
      </c>
      <c r="D5" s="6" t="s">
        <v>1</v>
      </c>
      <c r="E5" s="6" t="s">
        <v>2</v>
      </c>
      <c r="F5" s="39" t="s">
        <v>29</v>
      </c>
    </row>
    <row r="6" spans="1:6" s="10" customFormat="1" ht="26.25" customHeight="1">
      <c r="A6" s="8" t="s">
        <v>3</v>
      </c>
      <c r="B6" s="25">
        <f>SUM(B7,B14,B19)</f>
        <v>282276803</v>
      </c>
      <c r="C6" s="26">
        <f>IF(B$6&gt;0,(B6/B$6)*100,0)</f>
        <v>100</v>
      </c>
      <c r="D6" s="9" t="s">
        <v>4</v>
      </c>
      <c r="E6" s="25">
        <f>SUM(E7,E11)</f>
        <v>0</v>
      </c>
      <c r="F6" s="27">
        <f aca="true" t="shared" si="0" ref="F6:F24">IF(E$35&gt;0,(E6/E$35)*100,0)</f>
        <v>0</v>
      </c>
    </row>
    <row r="7" spans="1:6" s="10" customFormat="1" ht="26.25" customHeight="1">
      <c r="A7" s="11" t="s">
        <v>5</v>
      </c>
      <c r="B7" s="25">
        <f>SUM(B8:B13)</f>
        <v>282276803</v>
      </c>
      <c r="C7" s="28">
        <f aca="true" t="shared" si="1" ref="C7:C35">IF(B$6&gt;0,(B7/B$6)*100,0)</f>
        <v>100</v>
      </c>
      <c r="D7" s="12" t="s">
        <v>20</v>
      </c>
      <c r="E7" s="25">
        <f>SUM(E8:E10)</f>
        <v>0</v>
      </c>
      <c r="F7" s="29">
        <f t="shared" si="0"/>
        <v>0</v>
      </c>
    </row>
    <row r="8" spans="1:6" s="24" customFormat="1" ht="26.25" customHeight="1">
      <c r="A8" s="13" t="s">
        <v>6</v>
      </c>
      <c r="B8" s="30">
        <v>282276803</v>
      </c>
      <c r="C8" s="36">
        <f t="shared" si="1"/>
        <v>100</v>
      </c>
      <c r="D8" s="14" t="s">
        <v>23</v>
      </c>
      <c r="E8" s="30"/>
      <c r="F8" s="37">
        <f t="shared" si="0"/>
        <v>0</v>
      </c>
    </row>
    <row r="9" spans="1:6" s="24" customFormat="1" ht="26.25" customHeight="1">
      <c r="A9" s="13" t="s">
        <v>7</v>
      </c>
      <c r="B9" s="30"/>
      <c r="C9" s="36">
        <f t="shared" si="1"/>
        <v>0</v>
      </c>
      <c r="D9" s="14" t="s">
        <v>24</v>
      </c>
      <c r="E9" s="30"/>
      <c r="F9" s="37">
        <f t="shared" si="0"/>
        <v>0</v>
      </c>
    </row>
    <row r="10" spans="1:6" s="24" customFormat="1" ht="26.25" customHeight="1">
      <c r="A10" s="13" t="s">
        <v>8</v>
      </c>
      <c r="B10" s="30"/>
      <c r="C10" s="36">
        <f t="shared" si="1"/>
        <v>0</v>
      </c>
      <c r="D10" s="14" t="s">
        <v>25</v>
      </c>
      <c r="E10" s="30"/>
      <c r="F10" s="37">
        <f t="shared" si="0"/>
        <v>0</v>
      </c>
    </row>
    <row r="11" spans="1:6" s="24" customFormat="1" ht="26.25" customHeight="1">
      <c r="A11" s="13" t="s">
        <v>9</v>
      </c>
      <c r="B11" s="30"/>
      <c r="C11" s="36">
        <f t="shared" si="1"/>
        <v>0</v>
      </c>
      <c r="D11" s="12" t="s">
        <v>26</v>
      </c>
      <c r="E11" s="25">
        <f>SUM(E12)</f>
        <v>0</v>
      </c>
      <c r="F11" s="29">
        <f t="shared" si="0"/>
        <v>0</v>
      </c>
    </row>
    <row r="12" spans="1:6" s="24" customFormat="1" ht="26.25" customHeight="1">
      <c r="A12" s="13" t="s">
        <v>10</v>
      </c>
      <c r="B12" s="30"/>
      <c r="C12" s="36">
        <f t="shared" si="1"/>
        <v>0</v>
      </c>
      <c r="D12" s="14" t="s">
        <v>27</v>
      </c>
      <c r="E12" s="30"/>
      <c r="F12" s="37">
        <f t="shared" si="0"/>
        <v>0</v>
      </c>
    </row>
    <row r="13" spans="1:6" s="24" customFormat="1" ht="26.25" customHeight="1">
      <c r="A13" s="13" t="s">
        <v>11</v>
      </c>
      <c r="B13" s="30"/>
      <c r="C13" s="36">
        <f t="shared" si="1"/>
        <v>0</v>
      </c>
      <c r="D13" s="16" t="s">
        <v>28</v>
      </c>
      <c r="E13" s="25">
        <f>SUM(E14)</f>
        <v>282276803</v>
      </c>
      <c r="F13" s="29">
        <f t="shared" si="0"/>
        <v>100</v>
      </c>
    </row>
    <row r="14" spans="1:6" s="24" customFormat="1" ht="34.5" customHeight="1">
      <c r="A14" s="17" t="s">
        <v>21</v>
      </c>
      <c r="B14" s="25">
        <f>SUM(B15:B18)</f>
        <v>0</v>
      </c>
      <c r="C14" s="28">
        <f t="shared" si="1"/>
        <v>0</v>
      </c>
      <c r="D14" s="12" t="s">
        <v>67</v>
      </c>
      <c r="E14" s="25">
        <f>SUM(E15:E16)</f>
        <v>282276803</v>
      </c>
      <c r="F14" s="29">
        <f t="shared" si="0"/>
        <v>100</v>
      </c>
    </row>
    <row r="15" spans="1:6" s="24" customFormat="1" ht="26.25" customHeight="1">
      <c r="A15" s="13" t="s">
        <v>12</v>
      </c>
      <c r="B15" s="30"/>
      <c r="C15" s="36">
        <f t="shared" si="1"/>
        <v>0</v>
      </c>
      <c r="D15" s="14" t="s">
        <v>22</v>
      </c>
      <c r="E15" s="30">
        <v>282276803</v>
      </c>
      <c r="F15" s="37">
        <f t="shared" si="0"/>
        <v>100</v>
      </c>
    </row>
    <row r="16" spans="1:6" s="24" customFormat="1" ht="26.25" customHeight="1">
      <c r="A16" s="13" t="s">
        <v>13</v>
      </c>
      <c r="B16" s="30"/>
      <c r="C16" s="36">
        <f t="shared" si="1"/>
        <v>0</v>
      </c>
      <c r="D16" s="14" t="s">
        <v>68</v>
      </c>
      <c r="E16" s="30"/>
      <c r="F16" s="37">
        <f t="shared" si="0"/>
        <v>0</v>
      </c>
    </row>
    <row r="17" spans="1:6" s="24" customFormat="1" ht="26.25" customHeight="1">
      <c r="A17" s="13" t="s">
        <v>14</v>
      </c>
      <c r="B17" s="30"/>
      <c r="C17" s="36">
        <f t="shared" si="1"/>
        <v>0</v>
      </c>
      <c r="D17" s="18"/>
      <c r="E17" s="30"/>
      <c r="F17" s="29">
        <f t="shared" si="0"/>
        <v>0</v>
      </c>
    </row>
    <row r="18" spans="1:6" s="24" customFormat="1" ht="26.25" customHeight="1">
      <c r="A18" s="13" t="s">
        <v>15</v>
      </c>
      <c r="B18" s="30"/>
      <c r="C18" s="36">
        <f t="shared" si="1"/>
        <v>0</v>
      </c>
      <c r="D18" s="18"/>
      <c r="E18" s="30"/>
      <c r="F18" s="29">
        <f t="shared" si="0"/>
        <v>0</v>
      </c>
    </row>
    <row r="19" spans="1:6" s="24" customFormat="1" ht="26.25" customHeight="1">
      <c r="A19" s="11" t="s">
        <v>16</v>
      </c>
      <c r="B19" s="25">
        <f>SUM(B20:B21)</f>
        <v>0</v>
      </c>
      <c r="C19" s="28">
        <f t="shared" si="1"/>
        <v>0</v>
      </c>
      <c r="D19" s="18"/>
      <c r="E19" s="30"/>
      <c r="F19" s="29">
        <f t="shared" si="0"/>
        <v>0</v>
      </c>
    </row>
    <row r="20" spans="1:6" s="24" customFormat="1" ht="26.25" customHeight="1">
      <c r="A20" s="13" t="s">
        <v>17</v>
      </c>
      <c r="B20" s="30"/>
      <c r="C20" s="36">
        <f t="shared" si="1"/>
        <v>0</v>
      </c>
      <c r="D20" s="19"/>
      <c r="E20" s="31"/>
      <c r="F20" s="29">
        <f t="shared" si="0"/>
        <v>0</v>
      </c>
    </row>
    <row r="21" spans="1:6" s="24" customFormat="1" ht="26.25" customHeight="1">
      <c r="A21" s="13" t="s">
        <v>18</v>
      </c>
      <c r="B21" s="30"/>
      <c r="C21" s="36">
        <f t="shared" si="1"/>
        <v>0</v>
      </c>
      <c r="D21" s="19"/>
      <c r="E21" s="31"/>
      <c r="F21" s="29">
        <f t="shared" si="0"/>
        <v>0</v>
      </c>
    </row>
    <row r="22" spans="1:6" s="24" customFormat="1" ht="14.25">
      <c r="A22" s="13"/>
      <c r="B22" s="30"/>
      <c r="C22" s="28">
        <f t="shared" si="1"/>
        <v>0</v>
      </c>
      <c r="D22" s="18"/>
      <c r="E22" s="30"/>
      <c r="F22" s="29">
        <f t="shared" si="0"/>
        <v>0</v>
      </c>
    </row>
    <row r="23" spans="1:6" s="24" customFormat="1" ht="14.25">
      <c r="A23" s="20"/>
      <c r="B23" s="30"/>
      <c r="C23" s="28">
        <f t="shared" si="1"/>
        <v>0</v>
      </c>
      <c r="D23" s="18"/>
      <c r="E23" s="30"/>
      <c r="F23" s="29">
        <f t="shared" si="0"/>
        <v>0</v>
      </c>
    </row>
    <row r="24" spans="1:6" s="24" customFormat="1" ht="14.25">
      <c r="A24" s="20"/>
      <c r="B24" s="30"/>
      <c r="C24" s="28">
        <f t="shared" si="1"/>
        <v>0</v>
      </c>
      <c r="D24" s="19"/>
      <c r="E24" s="31"/>
      <c r="F24" s="29">
        <f t="shared" si="0"/>
        <v>0</v>
      </c>
    </row>
    <row r="25" spans="1:6" s="24" customFormat="1" ht="14.25">
      <c r="A25" s="20"/>
      <c r="B25" s="30"/>
      <c r="C25" s="28"/>
      <c r="D25" s="19"/>
      <c r="E25" s="31"/>
      <c r="F25" s="29"/>
    </row>
    <row r="26" spans="1:6" s="24" customFormat="1" ht="14.25">
      <c r="A26" s="20"/>
      <c r="B26" s="30"/>
      <c r="C26" s="28"/>
      <c r="D26" s="19"/>
      <c r="E26" s="31"/>
      <c r="F26" s="29"/>
    </row>
    <row r="27" spans="1:6" s="24" customFormat="1" ht="14.25">
      <c r="A27" s="20"/>
      <c r="B27" s="30"/>
      <c r="C27" s="28"/>
      <c r="D27" s="19"/>
      <c r="E27" s="31"/>
      <c r="F27" s="29"/>
    </row>
    <row r="28" spans="1:6" s="24" customFormat="1" ht="14.25">
      <c r="A28" s="20"/>
      <c r="B28" s="30"/>
      <c r="C28" s="28">
        <f t="shared" si="1"/>
        <v>0</v>
      </c>
      <c r="D28" s="18"/>
      <c r="E28" s="30"/>
      <c r="F28" s="29">
        <f>IF(E$35&gt;0,(E28/E$35)*100,0)</f>
        <v>0</v>
      </c>
    </row>
    <row r="29" spans="1:6" s="24" customFormat="1" ht="14.25">
      <c r="A29" s="20"/>
      <c r="B29" s="30"/>
      <c r="C29" s="28">
        <f t="shared" si="1"/>
        <v>0</v>
      </c>
      <c r="D29" s="18"/>
      <c r="E29" s="30"/>
      <c r="F29" s="29">
        <f>IF(E$35&gt;0,(E29/E$35)*100,0)</f>
        <v>0</v>
      </c>
    </row>
    <row r="30" spans="1:6" s="24" customFormat="1" ht="14.25">
      <c r="A30" s="20"/>
      <c r="B30" s="30"/>
      <c r="C30" s="28">
        <f t="shared" si="1"/>
        <v>0</v>
      </c>
      <c r="D30" s="18"/>
      <c r="E30" s="30"/>
      <c r="F30" s="29">
        <f>IF(E$35&gt;0,(E30/E$35)*100,0)</f>
        <v>0</v>
      </c>
    </row>
    <row r="31" spans="1:6" s="24" customFormat="1" ht="18" customHeight="1">
      <c r="A31" s="20"/>
      <c r="B31" s="30"/>
      <c r="C31" s="28"/>
      <c r="D31" s="18"/>
      <c r="E31" s="30"/>
      <c r="F31" s="29"/>
    </row>
    <row r="32" spans="1:6" s="24" customFormat="1" ht="14.25">
      <c r="A32" s="21"/>
      <c r="B32" s="31"/>
      <c r="C32" s="28">
        <f t="shared" si="1"/>
        <v>0</v>
      </c>
      <c r="D32" s="18"/>
      <c r="E32" s="30"/>
      <c r="F32" s="29">
        <f>IF(E$35&gt;0,(E32/E$35)*100,0)</f>
        <v>0</v>
      </c>
    </row>
    <row r="33" spans="1:6" s="24" customFormat="1" ht="14.25">
      <c r="A33" s="20"/>
      <c r="B33" s="30"/>
      <c r="C33" s="28">
        <f t="shared" si="1"/>
        <v>0</v>
      </c>
      <c r="D33" s="18"/>
      <c r="E33" s="30"/>
      <c r="F33" s="29">
        <f>IF(E$35&gt;0,(E33/E$35)*100,0)</f>
        <v>0</v>
      </c>
    </row>
    <row r="34" spans="1:6" s="24" customFormat="1" ht="14.25">
      <c r="A34" s="20"/>
      <c r="B34" s="30"/>
      <c r="C34" s="28">
        <f t="shared" si="1"/>
        <v>0</v>
      </c>
      <c r="D34" s="18"/>
      <c r="E34" s="30"/>
      <c r="F34" s="29">
        <f>IF(E$35&gt;0,(E34/E$35)*100,0)</f>
        <v>0</v>
      </c>
    </row>
    <row r="35" spans="1:6" s="24" customFormat="1" ht="21.75" customHeight="1" thickBot="1">
      <c r="A35" s="22" t="s">
        <v>19</v>
      </c>
      <c r="B35" s="32">
        <f>B6</f>
        <v>282276803</v>
      </c>
      <c r="C35" s="32">
        <f t="shared" si="1"/>
        <v>100</v>
      </c>
      <c r="D35" s="23" t="s">
        <v>19</v>
      </c>
      <c r="E35" s="33">
        <f>E6+E13</f>
        <v>282276803</v>
      </c>
      <c r="F35" s="34">
        <f>IF(E$35&gt;0,(E35/E$35)*100,0)</f>
        <v>100</v>
      </c>
    </row>
    <row r="36" spans="1:6" s="24" customFormat="1" ht="19.5" customHeight="1">
      <c r="A36" s="47"/>
      <c r="B36" s="48"/>
      <c r="C36" s="50"/>
      <c r="D36" s="51"/>
      <c r="E36" s="15"/>
      <c r="F36" s="15"/>
    </row>
    <row r="37" s="24" customFormat="1" ht="14.25"/>
    <row r="38" s="24" customFormat="1" ht="14.25"/>
    <row r="39" s="24" customFormat="1" ht="14.25"/>
    <row r="40" s="24" customFormat="1" ht="14.25"/>
  </sheetData>
  <mergeCells count="5">
    <mergeCell ref="A1:F1"/>
    <mergeCell ref="A2:F2"/>
    <mergeCell ref="A3:E3"/>
    <mergeCell ref="A36:B36"/>
    <mergeCell ref="C36:D36"/>
  </mergeCells>
  <printOptions/>
  <pageMargins left="0.6299212598425197" right="0.6299212598425197" top="0.5905511811023623" bottom="0.3937007874015748" header="0.5118110236220472" footer="0.5118110236220472"/>
  <pageSetup horizontalDpi="600" verticalDpi="600" orientation="portrait" paperSize="9" r:id="rId1"/>
  <headerFooter alignWithMargins="0">
    <oddFooter>&amp;C&amp;"Times New Roman,標準"131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mannli</cp:lastModifiedBy>
  <cp:lastPrinted>2005-08-18T04:28:42Z</cp:lastPrinted>
  <dcterms:created xsi:type="dcterms:W3CDTF">1997-01-14T01:50:29Z</dcterms:created>
  <dcterms:modified xsi:type="dcterms:W3CDTF">2005-09-15T01:48:07Z</dcterms:modified>
  <cp:category/>
  <cp:version/>
  <cp:contentType/>
  <cp:contentStatus/>
</cp:coreProperties>
</file>