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210" windowHeight="5160" tabRatio="729" activeTab="3"/>
  </bookViews>
  <sheets>
    <sheet name="歲出本年度2,3" sheetId="1" r:id="rId1"/>
    <sheet name="歲出累計表4,5" sheetId="2" r:id="rId2"/>
    <sheet name="融資本年度6,7" sheetId="3" r:id="rId3"/>
    <sheet name="融資累計表8,9" sheetId="4" r:id="rId4"/>
  </sheets>
  <definedNames>
    <definedName name="_xlnm.Print_Area" localSheetId="0">'歲出本年度2,3'!$A$1:$O$30</definedName>
    <definedName name="_xlnm.Print_Area" localSheetId="1">'歲出累計表4,5'!$A$1:$M$30</definedName>
    <definedName name="_xlnm.Print_Area" localSheetId="2">'融資本年度6,7'!$A$1:$M$34</definedName>
    <definedName name="_xlnm.Print_Area" localSheetId="3">'融資累計表8,9'!$A$1:$K$35</definedName>
  </definedNames>
  <calcPr fullCalcOnLoad="1"/>
</workbook>
</file>

<file path=xl/sharedStrings.xml><?xml version="1.0" encoding="utf-8"?>
<sst xmlns="http://schemas.openxmlformats.org/spreadsheetml/2006/main" count="150" uniqueCount="93">
  <si>
    <t>─本年度部分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</si>
  <si>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0"/>
      </rPr>
      <t>目</t>
    </r>
  </si>
  <si>
    <t>款</t>
  </si>
  <si>
    <t>項</t>
  </si>
  <si>
    <t>目</t>
  </si>
  <si>
    <t>節</t>
  </si>
  <si>
    <t>名　　　　　　稱</t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</si>
  <si>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</si>
  <si>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</si>
  <si>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以前年度分配數餘額</t>
  </si>
  <si>
    <t>　</t>
  </si>
  <si>
    <t>　合　　　　計　</t>
  </si>
  <si>
    <t>執行累計表</t>
  </si>
  <si>
    <t>分配累計數</t>
  </si>
  <si>
    <t>歲出預算執行表</t>
  </si>
  <si>
    <t>歲出預算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</si>
  <si>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</si>
  <si>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</si>
  <si>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</si>
  <si>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數</t>
    </r>
  </si>
  <si>
    <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</si>
  <si>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數</t>
    </r>
  </si>
  <si>
    <t>經濟部主管</t>
  </si>
  <si>
    <t>交通部主管</t>
  </si>
  <si>
    <t>農業委員會主管</t>
  </si>
  <si>
    <r>
      <t>科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新細明體"/>
        <family val="0"/>
      </rPr>
      <t>目</t>
    </r>
  </si>
  <si>
    <t>中央政府基隆河整體治理計畫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</si>
  <si>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0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</si>
  <si>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</si>
  <si>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</si>
  <si>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</si>
  <si>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</si>
  <si>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</si>
  <si>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科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新細明體"/>
        <family val="0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</si>
  <si>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</si>
  <si>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</si>
  <si>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 xml:space="preserve">    </t>
    </r>
    <r>
      <rPr>
        <b/>
        <sz val="11"/>
        <rFont val="華康中黑體"/>
        <family val="3"/>
      </rPr>
      <t>國庫署</t>
    </r>
  </si>
  <si>
    <t>公債收入</t>
  </si>
  <si>
    <t>公債及賒借收入</t>
  </si>
  <si>
    <t>賒借收入</t>
  </si>
  <si>
    <r>
      <t xml:space="preserve"> </t>
    </r>
    <r>
      <rPr>
        <sz val="12"/>
        <rFont val="新細明體"/>
        <family val="0"/>
      </rPr>
      <t>預算增減數</t>
    </r>
  </si>
  <si>
    <t>本年度分配數</t>
  </si>
  <si>
    <r>
      <t>全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部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</si>
  <si>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t>中央政府基隆河整體治理計畫</t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</si>
  <si>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</si>
  <si>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17</t>
    </r>
    <r>
      <rPr>
        <sz val="12"/>
        <rFont val="新細明體"/>
        <family val="0"/>
      </rPr>
      <t>日</t>
    </r>
    <r>
      <rPr>
        <sz val="12"/>
        <rFont val="Times New Roman"/>
        <family val="1"/>
      </rPr>
      <t xml:space="preserve"> </t>
    </r>
  </si>
  <si>
    <t>融資調度執行表</t>
  </si>
  <si>
    <t>融資調度</t>
  </si>
  <si>
    <t>執行累計表</t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</si>
  <si>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　行　　　　　　數</t>
    </r>
  </si>
  <si>
    <t>暫付數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</si>
  <si>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</si>
  <si>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 xml:space="preserve"> </t>
    </r>
    <r>
      <rPr>
        <sz val="12"/>
        <rFont val="新細明體"/>
        <family val="0"/>
      </rPr>
      <t>已分配尚
未執行數</t>
    </r>
  </si>
  <si>
    <r>
      <t>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</si>
  <si>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17</t>
    </r>
    <r>
      <rPr>
        <sz val="12"/>
        <rFont val="新細明體"/>
        <family val="0"/>
      </rPr>
      <t>日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</si>
  <si>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</si>
  <si>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合計</t>
  </si>
  <si>
    <t>已分配尚
未執行數</t>
  </si>
  <si>
    <r>
      <t xml:space="preserve">          </t>
    </r>
    <r>
      <rPr>
        <sz val="12"/>
        <rFont val="細明體"/>
        <family val="3"/>
      </rPr>
      <t>執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行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累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          </t>
    </r>
    <r>
      <rPr>
        <sz val="12"/>
        <rFont val="細明體"/>
        <family val="3"/>
      </rPr>
      <t>數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</si>
  <si>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日</t>
    </r>
  </si>
  <si>
    <r>
      <t xml:space="preserve"> </t>
    </r>
    <r>
      <rPr>
        <sz val="12"/>
        <rFont val="新細明體"/>
        <family val="0"/>
      </rPr>
      <t>已分配尚未執行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</si>
  <si>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</si>
  <si>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日</t>
    </r>
  </si>
  <si>
    <t>（前期計畫）特別預算半年結算報告</t>
  </si>
  <si>
    <t>（前期計畫）特別預算半年結算報告</t>
  </si>
  <si>
    <t>已分配尚未執行數</t>
  </si>
  <si>
    <t>分配累計數</t>
  </si>
  <si>
    <t>（前期計畫）特別預算半年結算報告</t>
  </si>
  <si>
    <r>
      <t>中</t>
    </r>
    <r>
      <rPr>
        <b/>
        <u val="single"/>
        <sz val="20"/>
        <rFont val="新細明體"/>
        <family val="1"/>
      </rPr>
      <t>央政</t>
    </r>
    <r>
      <rPr>
        <b/>
        <u val="single"/>
        <sz val="20"/>
        <rFont val="新細明體"/>
        <family val="1"/>
      </rPr>
      <t>府基隆河整體治理計畫</t>
    </r>
  </si>
  <si>
    <r>
      <t xml:space="preserve">        </t>
    </r>
    <r>
      <rPr>
        <b/>
        <u val="single"/>
        <sz val="20"/>
        <rFont val="細明體"/>
        <family val="3"/>
      </rPr>
      <t>中央政府基隆河整體治理計畫</t>
    </r>
  </si>
  <si>
    <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</si>
  <si>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</si>
  <si>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r>
      <t xml:space="preserve"> 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日</t>
    </r>
  </si>
  <si>
    <t>內政部主管</t>
  </si>
  <si>
    <t>財政部主管</t>
  </si>
  <si>
    <t>工業支出</t>
  </si>
  <si>
    <t>抽水站工程</t>
  </si>
  <si>
    <t>國庫署</t>
  </si>
  <si>
    <t>財務支出</t>
  </si>
  <si>
    <t>國債管理</t>
  </si>
  <si>
    <t>國債經理</t>
  </si>
  <si>
    <t>水利署及所屬</t>
  </si>
  <si>
    <t>農業支出</t>
  </si>
  <si>
    <t>交通部</t>
  </si>
  <si>
    <t>交通支出</t>
  </si>
  <si>
    <t>橋樑工程</t>
  </si>
  <si>
    <t>農業委員會</t>
  </si>
  <si>
    <t>營建署及所屬</t>
  </si>
  <si>
    <t>河堤整建及排水改善工程</t>
  </si>
  <si>
    <t>坡地保育及水土保持</t>
  </si>
  <si>
    <t>還本付息事務支出</t>
  </si>
  <si>
    <r>
      <t>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</si>
  <si>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實現累計數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</si>
</sst>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5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新細明體"/>
      <family val="0"/>
    </font>
    <font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0"/>
      <name val="新細明體"/>
      <family val="1"/>
    </font>
    <font>
      <sz val="11"/>
      <name val="Times New Roman"/>
      <family val="1"/>
    </font>
    <font>
      <b/>
      <u val="single"/>
      <sz val="16"/>
      <name val="新細明體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2"/>
      <name val="華康楷書體W5"/>
      <family val="3"/>
    </font>
    <font>
      <b/>
      <sz val="16"/>
      <name val="Times New Roman"/>
      <family val="1"/>
    </font>
    <font>
      <b/>
      <u val="single"/>
      <sz val="20"/>
      <name val="新細明體"/>
      <family val="1"/>
    </font>
    <font>
      <b/>
      <sz val="20"/>
      <name val="Times New Roman"/>
      <family val="1"/>
    </font>
    <font>
      <b/>
      <sz val="14"/>
      <name val="華康楷書體W5"/>
      <family val="3"/>
    </font>
    <font>
      <b/>
      <u val="single"/>
      <sz val="18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細明體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細明體"/>
      <family val="3"/>
    </font>
    <font>
      <b/>
      <sz val="12"/>
      <name val="細明體"/>
      <family val="3"/>
    </font>
    <font>
      <b/>
      <sz val="11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1" fillId="0" borderId="5" xfId="0" applyFont="1" applyBorder="1" applyAlignment="1" quotePrefix="1">
      <alignment horizontal="center" vertical="center"/>
    </xf>
    <xf numFmtId="0" fontId="11" fillId="0" borderId="5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6" fontId="10" fillId="0" borderId="2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6" fontId="6" fillId="0" borderId="2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86" fontId="12" fillId="0" borderId="0" xfId="0" applyNumberFormat="1" applyFont="1" applyBorder="1" applyAlignment="1">
      <alignment horizontal="right"/>
    </xf>
    <xf numFmtId="186" fontId="17" fillId="0" borderId="0" xfId="0" applyNumberFormat="1" applyFont="1" applyBorder="1" applyAlignment="1">
      <alignment horizontal="right"/>
    </xf>
    <xf numFmtId="0" fontId="22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24" fillId="0" borderId="0" xfId="0" applyFont="1" applyAlignment="1">
      <alignment horizontal="centerContinuous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7" fillId="0" borderId="2" xfId="0" applyFont="1" applyBorder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left" indent="3"/>
    </xf>
    <xf numFmtId="0" fontId="12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86" fontId="6" fillId="0" borderId="1" xfId="0" applyNumberFormat="1" applyFont="1" applyBorder="1" applyAlignment="1">
      <alignment horizontal="right"/>
    </xf>
    <xf numFmtId="186" fontId="6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left"/>
    </xf>
    <xf numFmtId="186" fontId="10" fillId="0" borderId="1" xfId="0" applyNumberFormat="1" applyFont="1" applyBorder="1" applyAlignment="1">
      <alignment horizontal="right"/>
    </xf>
    <xf numFmtId="186" fontId="10" fillId="0" borderId="7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27" fillId="0" borderId="8" xfId="0" applyFont="1" applyBorder="1" applyAlignment="1" quotePrefix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distributed" vertical="center"/>
    </xf>
    <xf numFmtId="41" fontId="32" fillId="0" borderId="8" xfId="0" applyNumberFormat="1" applyFont="1" applyBorder="1" applyAlignment="1">
      <alignment vertical="center"/>
    </xf>
    <xf numFmtId="41" fontId="33" fillId="0" borderId="8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34" fillId="0" borderId="2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2"/>
    </xf>
    <xf numFmtId="0" fontId="19" fillId="0" borderId="2" xfId="0" applyFont="1" applyBorder="1" applyAlignment="1">
      <alignment horizontal="left" vertical="center" indent="3"/>
    </xf>
    <xf numFmtId="0" fontId="19" fillId="0" borderId="2" xfId="0" applyFont="1" applyBorder="1" applyAlignment="1">
      <alignment horizontal="left" vertical="center" wrapText="1" indent="3"/>
    </xf>
    <xf numFmtId="0" fontId="0" fillId="0" borderId="1" xfId="0" applyBorder="1" applyAlignment="1">
      <alignment horizontal="center" vertical="center"/>
    </xf>
    <xf numFmtId="186" fontId="6" fillId="0" borderId="1" xfId="0" applyNumberFormat="1" applyFont="1" applyBorder="1" applyAlignment="1">
      <alignment horizontal="right" vertical="center"/>
    </xf>
    <xf numFmtId="41" fontId="32" fillId="0" borderId="10" xfId="0" applyNumberFormat="1" applyFont="1" applyBorder="1" applyAlignment="1">
      <alignment vertical="center"/>
    </xf>
    <xf numFmtId="186" fontId="6" fillId="0" borderId="7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indent="2"/>
    </xf>
    <xf numFmtId="186" fontId="33" fillId="0" borderId="2" xfId="0" applyNumberFormat="1" applyFont="1" applyBorder="1" applyAlignment="1">
      <alignment horizontal="right" vertical="center"/>
    </xf>
    <xf numFmtId="186" fontId="33" fillId="0" borderId="11" xfId="0" applyNumberFormat="1" applyFont="1" applyBorder="1" applyAlignment="1">
      <alignment horizontal="right" vertical="center"/>
    </xf>
    <xf numFmtId="186" fontId="33" fillId="0" borderId="0" xfId="0" applyNumberFormat="1" applyFont="1" applyBorder="1" applyAlignment="1">
      <alignment horizontal="right" vertical="center"/>
    </xf>
    <xf numFmtId="186" fontId="32" fillId="0" borderId="2" xfId="0" applyNumberFormat="1" applyFont="1" applyBorder="1" applyAlignment="1">
      <alignment horizontal="right" vertical="center"/>
    </xf>
    <xf numFmtId="186" fontId="32" fillId="0" borderId="0" xfId="0" applyNumberFormat="1" applyFont="1" applyBorder="1" applyAlignment="1">
      <alignment horizontal="right" vertical="center"/>
    </xf>
    <xf numFmtId="186" fontId="32" fillId="0" borderId="11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 wrapText="1" indent="2"/>
    </xf>
    <xf numFmtId="0" fontId="17" fillId="0" borderId="2" xfId="0" applyFont="1" applyBorder="1" applyAlignment="1">
      <alignment/>
    </xf>
    <xf numFmtId="0" fontId="17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1" fontId="32" fillId="0" borderId="2" xfId="0" applyNumberFormat="1" applyFont="1" applyBorder="1" applyAlignment="1">
      <alignment vertical="center"/>
    </xf>
    <xf numFmtId="186" fontId="33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7" fillId="0" borderId="2" xfId="0" applyFont="1" applyBorder="1" applyAlignment="1" quotePrefix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186" fontId="33" fillId="0" borderId="2" xfId="0" applyNumberFormat="1" applyFont="1" applyBorder="1" applyAlignment="1">
      <alignment horizontal="right"/>
    </xf>
    <xf numFmtId="186" fontId="32" fillId="0" borderId="2" xfId="0" applyNumberFormat="1" applyFont="1" applyBorder="1" applyAlignment="1">
      <alignment horizontal="right"/>
    </xf>
    <xf numFmtId="186" fontId="33" fillId="0" borderId="0" xfId="0" applyNumberFormat="1" applyFont="1" applyBorder="1" applyAlignment="1">
      <alignment horizontal="right"/>
    </xf>
    <xf numFmtId="186" fontId="32" fillId="0" borderId="0" xfId="0" applyNumberFormat="1" applyFont="1" applyBorder="1" applyAlignment="1">
      <alignment horizontal="right"/>
    </xf>
    <xf numFmtId="186" fontId="32" fillId="0" borderId="11" xfId="0" applyNumberFormat="1" applyFont="1" applyBorder="1" applyAlignment="1">
      <alignment horizontal="right"/>
    </xf>
    <xf numFmtId="186" fontId="32" fillId="0" borderId="2" xfId="0" applyNumberFormat="1" applyFont="1" applyBorder="1" applyAlignment="1">
      <alignment horizontal="right" vertical="top"/>
    </xf>
    <xf numFmtId="186" fontId="32" fillId="0" borderId="0" xfId="0" applyNumberFormat="1" applyFont="1" applyBorder="1" applyAlignment="1">
      <alignment horizontal="right" vertical="top"/>
    </xf>
    <xf numFmtId="186" fontId="33" fillId="0" borderId="8" xfId="0" applyNumberFormat="1" applyFont="1" applyBorder="1" applyAlignment="1">
      <alignment horizontal="right"/>
    </xf>
    <xf numFmtId="186" fontId="33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4" xfId="0" applyFont="1" applyBorder="1" applyAlignment="1" quotePrefix="1">
      <alignment horizontal="distributed" vertical="center"/>
    </xf>
    <xf numFmtId="0" fontId="11" fillId="0" borderId="14" xfId="0" applyFont="1" applyBorder="1" applyAlignment="1" quotePrefix="1">
      <alignment horizontal="distributed" vertical="center"/>
    </xf>
    <xf numFmtId="0" fontId="0" fillId="0" borderId="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 quotePrefix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 quotePrefix="1">
      <alignment horizontal="distributed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923925</xdr:colOff>
      <xdr:row>3</xdr:row>
      <xdr:rowOff>66675</xdr:rowOff>
    </xdr:from>
    <xdr:to>
      <xdr:col>14</xdr:col>
      <xdr:colOff>1133475</xdr:colOff>
      <xdr:row>3</xdr:row>
      <xdr:rowOff>295275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325225" y="895350"/>
          <a:ext cx="1352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1257300</xdr:colOff>
      <xdr:row>3</xdr:row>
      <xdr:rowOff>66675</xdr:rowOff>
    </xdr:from>
    <xdr:to>
      <xdr:col>12</xdr:col>
      <xdr:colOff>1209675</xdr:colOff>
      <xdr:row>3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734800" y="895350"/>
          <a:ext cx="12477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28575</xdr:rowOff>
    </xdr:from>
    <xdr:to>
      <xdr:col>12</xdr:col>
      <xdr:colOff>1171575</xdr:colOff>
      <xdr:row>3</xdr:row>
      <xdr:rowOff>266700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868150" y="857250"/>
          <a:ext cx="1171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</xdr:row>
      <xdr:rowOff>66675</xdr:rowOff>
    </xdr:from>
    <xdr:to>
      <xdr:col>11</xdr:col>
      <xdr:colOff>0</xdr:colOff>
      <xdr:row>4</xdr:row>
      <xdr:rowOff>28575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582275" y="895350"/>
          <a:ext cx="2095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="75" zoomScaleNormal="75" zoomScaleSheetLayoutView="75" workbookViewId="0" topLeftCell="I1">
      <selection activeCell="O10" sqref="O10"/>
    </sheetView>
  </sheetViews>
  <sheetFormatPr defaultColWidth="9.00390625" defaultRowHeight="15.75"/>
  <cols>
    <col min="1" max="4" width="2.25390625" style="0" customWidth="1"/>
    <col min="5" max="5" width="19.00390625" style="0" customWidth="1"/>
    <col min="6" max="6" width="14.25390625" style="0" customWidth="1"/>
    <col min="7" max="7" width="11.875" style="0" customWidth="1"/>
    <col min="8" max="8" width="13.875" style="0" customWidth="1"/>
    <col min="9" max="9" width="13.625" style="0" customWidth="1"/>
    <col min="10" max="10" width="14.125" style="0" customWidth="1"/>
    <col min="11" max="11" width="13.75390625" style="0" customWidth="1"/>
    <col min="12" max="12" width="13.375" style="0" customWidth="1"/>
    <col min="13" max="13" width="13.625" style="0" customWidth="1"/>
    <col min="14" max="14" width="15.00390625" style="0" customWidth="1"/>
    <col min="15" max="15" width="15.75390625" style="10" customWidth="1"/>
  </cols>
  <sheetData>
    <row r="1" spans="1:15" ht="15.75" customHeight="1">
      <c r="A1" s="12"/>
      <c r="B1" s="5"/>
      <c r="C1" s="5"/>
      <c r="D1" s="5"/>
      <c r="E1" s="5"/>
      <c r="F1" s="5"/>
      <c r="G1" s="5"/>
      <c r="H1" s="3"/>
      <c r="I1" s="38"/>
      <c r="J1" s="39"/>
      <c r="K1" s="3"/>
      <c r="L1" s="5"/>
      <c r="M1" s="5"/>
      <c r="N1" s="5"/>
      <c r="O1" s="11"/>
    </row>
    <row r="2" spans="1:15" ht="24.75" customHeight="1">
      <c r="A2" s="12"/>
      <c r="B2" s="2"/>
      <c r="C2" s="3"/>
      <c r="D2" s="4"/>
      <c r="E2" s="4"/>
      <c r="F2" s="5"/>
      <c r="G2" s="5"/>
      <c r="H2" s="51"/>
      <c r="I2" s="58" t="s">
        <v>68</v>
      </c>
      <c r="J2" s="59" t="s">
        <v>67</v>
      </c>
      <c r="K2" s="3"/>
      <c r="L2" s="5"/>
      <c r="M2" s="5"/>
      <c r="N2" s="5"/>
      <c r="O2" s="11"/>
    </row>
    <row r="3" spans="1:15" ht="24.75" customHeight="1">
      <c r="A3" s="12"/>
      <c r="B3" s="6"/>
      <c r="C3" s="6"/>
      <c r="D3" s="7"/>
      <c r="E3" s="7"/>
      <c r="F3" s="5"/>
      <c r="G3" s="5"/>
      <c r="H3" s="5"/>
      <c r="I3" s="88" t="s">
        <v>14</v>
      </c>
      <c r="J3" s="89" t="s">
        <v>0</v>
      </c>
      <c r="K3" s="5"/>
      <c r="L3" s="5"/>
      <c r="M3" s="5"/>
      <c r="N3" s="5"/>
      <c r="O3" s="11"/>
    </row>
    <row r="4" spans="1:15" s="8" customFormat="1" ht="24.75" customHeight="1" thickBot="1">
      <c r="A4" s="17"/>
      <c r="B4" s="17"/>
      <c r="C4" s="17"/>
      <c r="D4" s="17"/>
      <c r="E4" s="18"/>
      <c r="F4" s="17"/>
      <c r="G4" s="17"/>
      <c r="H4" s="17"/>
      <c r="I4" s="22" t="s">
        <v>59</v>
      </c>
      <c r="J4" s="23" t="s">
        <v>70</v>
      </c>
      <c r="K4" s="17"/>
      <c r="L4" s="17"/>
      <c r="M4" s="17"/>
      <c r="N4" s="17"/>
      <c r="O4" s="16"/>
    </row>
    <row r="5" spans="1:15" s="15" customFormat="1" ht="24.75" customHeight="1">
      <c r="A5" s="24" t="s">
        <v>1</v>
      </c>
      <c r="B5" s="13"/>
      <c r="C5" s="13"/>
      <c r="D5" s="13"/>
      <c r="E5" s="14"/>
      <c r="F5" s="24" t="s">
        <v>42</v>
      </c>
      <c r="G5" s="13"/>
      <c r="H5" s="14"/>
      <c r="I5" s="24" t="s">
        <v>19</v>
      </c>
      <c r="J5" s="13"/>
      <c r="K5" s="13"/>
      <c r="L5" s="35" t="s">
        <v>49</v>
      </c>
      <c r="M5" s="13"/>
      <c r="N5" s="14"/>
      <c r="O5" s="148" t="s">
        <v>52</v>
      </c>
    </row>
    <row r="6" spans="1:15" s="15" customFormat="1" ht="24.75" customHeight="1">
      <c r="A6" s="33" t="s">
        <v>2</v>
      </c>
      <c r="B6" s="33" t="s">
        <v>3</v>
      </c>
      <c r="C6" s="33" t="s">
        <v>4</v>
      </c>
      <c r="D6" s="33" t="s">
        <v>5</v>
      </c>
      <c r="E6" s="25" t="s">
        <v>6</v>
      </c>
      <c r="F6" s="26" t="s">
        <v>7</v>
      </c>
      <c r="G6" s="36" t="s">
        <v>20</v>
      </c>
      <c r="H6" s="27" t="s">
        <v>16</v>
      </c>
      <c r="I6" s="37" t="s">
        <v>18</v>
      </c>
      <c r="J6" s="28" t="s">
        <v>9</v>
      </c>
      <c r="K6" s="27" t="s">
        <v>17</v>
      </c>
      <c r="L6" s="27" t="s">
        <v>91</v>
      </c>
      <c r="M6" s="97" t="s">
        <v>53</v>
      </c>
      <c r="N6" s="27" t="s">
        <v>51</v>
      </c>
      <c r="O6" s="149"/>
    </row>
    <row r="7" spans="1:15" s="104" customFormat="1" ht="27" customHeight="1">
      <c r="A7" s="127"/>
      <c r="B7" s="127"/>
      <c r="C7" s="127"/>
      <c r="D7" s="128" t="s">
        <v>10</v>
      </c>
      <c r="E7" s="103" t="s">
        <v>11</v>
      </c>
      <c r="F7" s="115">
        <f aca="true" t="shared" si="0" ref="F7:M7">F8+F12+F18+F22+F26</f>
        <v>31615730000</v>
      </c>
      <c r="G7" s="100">
        <f t="shared" si="0"/>
        <v>0</v>
      </c>
      <c r="H7" s="115">
        <f t="shared" si="0"/>
        <v>31615730000</v>
      </c>
      <c r="I7" s="115">
        <f t="shared" si="0"/>
        <v>1592884000</v>
      </c>
      <c r="J7" s="115">
        <f t="shared" si="0"/>
        <v>6722737021</v>
      </c>
      <c r="K7" s="115">
        <f t="shared" si="0"/>
        <v>8315621021</v>
      </c>
      <c r="L7" s="115">
        <f t="shared" si="0"/>
        <v>3630800066</v>
      </c>
      <c r="M7" s="115">
        <f t="shared" si="0"/>
        <v>1237262718</v>
      </c>
      <c r="N7" s="115">
        <f>L7+M7</f>
        <v>4868062784</v>
      </c>
      <c r="O7" s="116">
        <f>O8+O12+O18+O22+O26</f>
        <v>3447558237</v>
      </c>
    </row>
    <row r="8" spans="1:15" s="55" customFormat="1" ht="23.25" customHeight="1">
      <c r="A8" s="130">
        <v>1</v>
      </c>
      <c r="B8" s="130"/>
      <c r="C8" s="129"/>
      <c r="D8" s="129"/>
      <c r="E8" s="105" t="s">
        <v>73</v>
      </c>
      <c r="F8" s="115">
        <v>4464600000</v>
      </c>
      <c r="G8" s="100">
        <f>G9</f>
        <v>0</v>
      </c>
      <c r="H8" s="115">
        <f>F8+G8</f>
        <v>4464600000</v>
      </c>
      <c r="I8" s="115">
        <f>I9</f>
        <v>250000000</v>
      </c>
      <c r="J8" s="115">
        <f>J9</f>
        <v>1335700000</v>
      </c>
      <c r="K8" s="115">
        <f>I8+J8</f>
        <v>1585700000</v>
      </c>
      <c r="L8" s="115">
        <f>L9</f>
        <v>536000000</v>
      </c>
      <c r="M8" s="100">
        <f>M9</f>
        <v>0</v>
      </c>
      <c r="N8" s="115">
        <f>L8+M8</f>
        <v>536000000</v>
      </c>
      <c r="O8" s="117">
        <f>O9</f>
        <v>1049700000</v>
      </c>
    </row>
    <row r="9" spans="1:15" s="55" customFormat="1" ht="23.25" customHeight="1">
      <c r="A9" s="130"/>
      <c r="B9" s="130">
        <v>1</v>
      </c>
      <c r="C9" s="129"/>
      <c r="D9" s="129"/>
      <c r="E9" s="106" t="s">
        <v>87</v>
      </c>
      <c r="F9" s="115">
        <f>F11</f>
        <v>4464600000</v>
      </c>
      <c r="G9" s="100">
        <f>SUM(G11:G18)</f>
        <v>0</v>
      </c>
      <c r="H9" s="115">
        <f>F9+G9</f>
        <v>4464600000</v>
      </c>
      <c r="I9" s="115">
        <f>I10</f>
        <v>250000000</v>
      </c>
      <c r="J9" s="115">
        <f>J11</f>
        <v>1335700000</v>
      </c>
      <c r="K9" s="115">
        <f>I9+J9</f>
        <v>1585700000</v>
      </c>
      <c r="L9" s="115">
        <f>L10</f>
        <v>536000000</v>
      </c>
      <c r="M9" s="100">
        <f>M10+M11</f>
        <v>0</v>
      </c>
      <c r="N9" s="115">
        <f aca="true" t="shared" si="1" ref="N9:N21">L9+M9</f>
        <v>536000000</v>
      </c>
      <c r="O9" s="117">
        <f>O10</f>
        <v>1049700000</v>
      </c>
    </row>
    <row r="10" spans="1:15" s="55" customFormat="1" ht="23.25" customHeight="1">
      <c r="A10" s="129"/>
      <c r="B10" s="129"/>
      <c r="C10" s="129"/>
      <c r="D10" s="129"/>
      <c r="E10" s="107" t="s">
        <v>75</v>
      </c>
      <c r="F10" s="118">
        <f aca="true" t="shared" si="2" ref="F10:K10">F11</f>
        <v>4464600000</v>
      </c>
      <c r="G10" s="99">
        <f t="shared" si="2"/>
        <v>0</v>
      </c>
      <c r="H10" s="118">
        <f t="shared" si="2"/>
        <v>4464600000</v>
      </c>
      <c r="I10" s="118">
        <f t="shared" si="2"/>
        <v>250000000</v>
      </c>
      <c r="J10" s="118">
        <f t="shared" si="2"/>
        <v>1335700000</v>
      </c>
      <c r="K10" s="118">
        <f t="shared" si="2"/>
        <v>1585700000</v>
      </c>
      <c r="L10" s="118">
        <f>L11</f>
        <v>536000000</v>
      </c>
      <c r="M10" s="99">
        <f>M11</f>
        <v>0</v>
      </c>
      <c r="N10" s="118">
        <f>N11</f>
        <v>536000000</v>
      </c>
      <c r="O10" s="119">
        <f>O11</f>
        <v>1049700000</v>
      </c>
    </row>
    <row r="11" spans="1:15" s="55" customFormat="1" ht="23.25" customHeight="1">
      <c r="A11" s="129"/>
      <c r="B11" s="129"/>
      <c r="C11" s="129">
        <v>1</v>
      </c>
      <c r="D11" s="129"/>
      <c r="E11" s="108" t="s">
        <v>76</v>
      </c>
      <c r="F11" s="118">
        <v>4464600000</v>
      </c>
      <c r="G11" s="99">
        <v>0</v>
      </c>
      <c r="H11" s="118">
        <f>F11+G11</f>
        <v>4464600000</v>
      </c>
      <c r="I11" s="118">
        <v>250000000</v>
      </c>
      <c r="J11" s="118">
        <v>1335700000</v>
      </c>
      <c r="K11" s="118">
        <f>I11+J11</f>
        <v>1585700000</v>
      </c>
      <c r="L11" s="118">
        <v>536000000</v>
      </c>
      <c r="M11" s="99">
        <v>0</v>
      </c>
      <c r="N11" s="118">
        <f t="shared" si="1"/>
        <v>536000000</v>
      </c>
      <c r="O11" s="119">
        <f>K11-N11</f>
        <v>1049700000</v>
      </c>
    </row>
    <row r="12" spans="1:15" s="55" customFormat="1" ht="23.25" customHeight="1">
      <c r="A12" s="130">
        <v>2</v>
      </c>
      <c r="B12" s="130"/>
      <c r="C12" s="129"/>
      <c r="D12" s="129"/>
      <c r="E12" s="105" t="s">
        <v>74</v>
      </c>
      <c r="F12" s="115">
        <f>F13</f>
        <v>5743000</v>
      </c>
      <c r="G12" s="100">
        <v>0</v>
      </c>
      <c r="H12" s="115">
        <f>F12+G12</f>
        <v>5743000</v>
      </c>
      <c r="I12" s="115">
        <f>I15+I17</f>
        <v>185000</v>
      </c>
      <c r="J12" s="115">
        <f>J13</f>
        <v>4907000</v>
      </c>
      <c r="K12" s="115">
        <f>I12+J12</f>
        <v>5092000</v>
      </c>
      <c r="L12" s="100">
        <f>L15+L17</f>
        <v>0</v>
      </c>
      <c r="M12" s="100">
        <v>0</v>
      </c>
      <c r="N12" s="100">
        <f t="shared" si="1"/>
        <v>0</v>
      </c>
      <c r="O12" s="117">
        <f>K12-N12</f>
        <v>5092000</v>
      </c>
    </row>
    <row r="13" spans="1:15" s="55" customFormat="1" ht="23.25" customHeight="1">
      <c r="A13" s="130"/>
      <c r="B13" s="130">
        <v>1</v>
      </c>
      <c r="C13" s="129"/>
      <c r="D13" s="129"/>
      <c r="E13" s="106" t="s">
        <v>77</v>
      </c>
      <c r="F13" s="115">
        <f aca="true" t="shared" si="3" ref="F13:N13">F15+F17</f>
        <v>5743000</v>
      </c>
      <c r="G13" s="100">
        <f t="shared" si="3"/>
        <v>0</v>
      </c>
      <c r="H13" s="115">
        <f t="shared" si="3"/>
        <v>5743000</v>
      </c>
      <c r="I13" s="115">
        <f t="shared" si="3"/>
        <v>185000</v>
      </c>
      <c r="J13" s="115">
        <f t="shared" si="3"/>
        <v>4907000</v>
      </c>
      <c r="K13" s="115">
        <f t="shared" si="3"/>
        <v>5092000</v>
      </c>
      <c r="L13" s="100">
        <f t="shared" si="3"/>
        <v>0</v>
      </c>
      <c r="M13" s="100">
        <f t="shared" si="3"/>
        <v>0</v>
      </c>
      <c r="N13" s="100">
        <f t="shared" si="3"/>
        <v>0</v>
      </c>
      <c r="O13" s="117">
        <f>K13-N13</f>
        <v>5092000</v>
      </c>
    </row>
    <row r="14" spans="1:15" s="55" customFormat="1" ht="23.25" customHeight="1">
      <c r="A14" s="129"/>
      <c r="B14" s="129"/>
      <c r="C14" s="129"/>
      <c r="D14" s="129"/>
      <c r="E14" s="107" t="s">
        <v>78</v>
      </c>
      <c r="F14" s="118">
        <f>F15</f>
        <v>780000</v>
      </c>
      <c r="G14" s="99">
        <f aca="true" t="shared" si="4" ref="G14:L14">G15</f>
        <v>0</v>
      </c>
      <c r="H14" s="118">
        <f t="shared" si="4"/>
        <v>780000</v>
      </c>
      <c r="I14" s="118">
        <f t="shared" si="4"/>
        <v>28000</v>
      </c>
      <c r="J14" s="118">
        <f t="shared" si="4"/>
        <v>650000</v>
      </c>
      <c r="K14" s="118">
        <f t="shared" si="4"/>
        <v>678000</v>
      </c>
      <c r="L14" s="99">
        <f t="shared" si="4"/>
        <v>0</v>
      </c>
      <c r="M14" s="99">
        <f>M15</f>
        <v>0</v>
      </c>
      <c r="N14" s="99">
        <f>N15</f>
        <v>0</v>
      </c>
      <c r="O14" s="119">
        <f>K14-N14</f>
        <v>678000</v>
      </c>
    </row>
    <row r="15" spans="1:15" s="55" customFormat="1" ht="23.25" customHeight="1">
      <c r="A15" s="129"/>
      <c r="B15" s="129"/>
      <c r="C15" s="129">
        <v>1</v>
      </c>
      <c r="D15" s="129"/>
      <c r="E15" s="108" t="s">
        <v>79</v>
      </c>
      <c r="F15" s="118">
        <v>780000</v>
      </c>
      <c r="G15" s="99">
        <v>0</v>
      </c>
      <c r="H15" s="118">
        <f>F15+G15</f>
        <v>780000</v>
      </c>
      <c r="I15" s="118">
        <v>28000</v>
      </c>
      <c r="J15" s="118">
        <v>650000</v>
      </c>
      <c r="K15" s="118">
        <f>I15+J15</f>
        <v>678000</v>
      </c>
      <c r="L15" s="99">
        <v>0</v>
      </c>
      <c r="M15" s="99">
        <v>0</v>
      </c>
      <c r="N15" s="99">
        <f t="shared" si="1"/>
        <v>0</v>
      </c>
      <c r="O15" s="119">
        <f>K15-N15</f>
        <v>678000</v>
      </c>
    </row>
    <row r="16" spans="1:15" s="55" customFormat="1" ht="43.5" customHeight="1">
      <c r="A16" s="129"/>
      <c r="B16" s="129"/>
      <c r="C16" s="129"/>
      <c r="D16" s="129"/>
      <c r="E16" s="121" t="s">
        <v>90</v>
      </c>
      <c r="F16" s="118">
        <f aca="true" t="shared" si="5" ref="F16:O16">F17</f>
        <v>4963000</v>
      </c>
      <c r="G16" s="99">
        <f t="shared" si="5"/>
        <v>0</v>
      </c>
      <c r="H16" s="118">
        <f t="shared" si="5"/>
        <v>4963000</v>
      </c>
      <c r="I16" s="118">
        <f t="shared" si="5"/>
        <v>157000</v>
      </c>
      <c r="J16" s="118">
        <f t="shared" si="5"/>
        <v>4257000</v>
      </c>
      <c r="K16" s="118">
        <f t="shared" si="5"/>
        <v>4414000</v>
      </c>
      <c r="L16" s="99">
        <f t="shared" si="5"/>
        <v>0</v>
      </c>
      <c r="M16" s="99">
        <f t="shared" si="5"/>
        <v>0</v>
      </c>
      <c r="N16" s="99">
        <f t="shared" si="5"/>
        <v>0</v>
      </c>
      <c r="O16" s="120">
        <f t="shared" si="5"/>
        <v>4414000</v>
      </c>
    </row>
    <row r="17" spans="1:15" s="55" customFormat="1" ht="23.25" customHeight="1">
      <c r="A17" s="129"/>
      <c r="B17" s="129"/>
      <c r="C17" s="129">
        <v>2</v>
      </c>
      <c r="D17" s="129"/>
      <c r="E17" s="108" t="s">
        <v>80</v>
      </c>
      <c r="F17" s="118">
        <v>4963000</v>
      </c>
      <c r="G17" s="99">
        <v>0</v>
      </c>
      <c r="H17" s="118">
        <f>F17+G17</f>
        <v>4963000</v>
      </c>
      <c r="I17" s="118">
        <v>157000</v>
      </c>
      <c r="J17" s="118">
        <v>4257000</v>
      </c>
      <c r="K17" s="118">
        <f>I17+J17</f>
        <v>4414000</v>
      </c>
      <c r="L17" s="99">
        <v>0</v>
      </c>
      <c r="M17" s="99">
        <v>0</v>
      </c>
      <c r="N17" s="99">
        <v>0</v>
      </c>
      <c r="O17" s="119">
        <f>K17-N17</f>
        <v>4414000</v>
      </c>
    </row>
    <row r="18" spans="1:15" s="55" customFormat="1" ht="23.25" customHeight="1">
      <c r="A18" s="130">
        <v>3</v>
      </c>
      <c r="B18" s="130"/>
      <c r="C18" s="129"/>
      <c r="D18" s="129"/>
      <c r="E18" s="105" t="s">
        <v>22</v>
      </c>
      <c r="F18" s="115">
        <f>F19</f>
        <v>24909887000</v>
      </c>
      <c r="G18" s="100">
        <f>G19</f>
        <v>0</v>
      </c>
      <c r="H18" s="115">
        <f>H19</f>
        <v>24909887000</v>
      </c>
      <c r="I18" s="115">
        <f>I19</f>
        <v>1072699000</v>
      </c>
      <c r="J18" s="115">
        <f>J19</f>
        <v>5152390395</v>
      </c>
      <c r="K18" s="115">
        <f>I18+J18</f>
        <v>6225089395</v>
      </c>
      <c r="L18" s="115">
        <f>L19</f>
        <v>2946729808</v>
      </c>
      <c r="M18" s="115">
        <f>M19+M23</f>
        <v>1237262718</v>
      </c>
      <c r="N18" s="115">
        <f t="shared" si="1"/>
        <v>4183992526</v>
      </c>
      <c r="O18" s="117">
        <f>K18-N18</f>
        <v>2041096869</v>
      </c>
    </row>
    <row r="19" spans="1:15" s="55" customFormat="1" ht="23.25" customHeight="1">
      <c r="A19" s="130"/>
      <c r="B19" s="130">
        <v>1</v>
      </c>
      <c r="C19" s="129"/>
      <c r="D19" s="129"/>
      <c r="E19" s="106" t="s">
        <v>81</v>
      </c>
      <c r="F19" s="115">
        <f>F21</f>
        <v>24909887000</v>
      </c>
      <c r="G19" s="100">
        <f>G21</f>
        <v>0</v>
      </c>
      <c r="H19" s="115">
        <f>H21</f>
        <v>24909887000</v>
      </c>
      <c r="I19" s="115">
        <f>I21</f>
        <v>1072699000</v>
      </c>
      <c r="J19" s="115">
        <f>J21</f>
        <v>5152390395</v>
      </c>
      <c r="K19" s="115">
        <f>I19+J19</f>
        <v>6225089395</v>
      </c>
      <c r="L19" s="115">
        <f>L21</f>
        <v>2946729808</v>
      </c>
      <c r="M19" s="115">
        <f>M20</f>
        <v>1237262718</v>
      </c>
      <c r="N19" s="115">
        <f t="shared" si="1"/>
        <v>4183992526</v>
      </c>
      <c r="O19" s="117">
        <f>K19-N19</f>
        <v>2041096869</v>
      </c>
    </row>
    <row r="20" spans="1:15" s="55" customFormat="1" ht="23.25" customHeight="1">
      <c r="A20" s="129"/>
      <c r="B20" s="129"/>
      <c r="C20" s="129"/>
      <c r="D20" s="129"/>
      <c r="E20" s="107" t="s">
        <v>82</v>
      </c>
      <c r="F20" s="118">
        <f>F21</f>
        <v>24909887000</v>
      </c>
      <c r="G20" s="99">
        <f aca="true" t="shared" si="6" ref="G20:L20">G21</f>
        <v>0</v>
      </c>
      <c r="H20" s="118">
        <f t="shared" si="6"/>
        <v>24909887000</v>
      </c>
      <c r="I20" s="118">
        <f t="shared" si="6"/>
        <v>1072699000</v>
      </c>
      <c r="J20" s="118">
        <f t="shared" si="6"/>
        <v>5152390395</v>
      </c>
      <c r="K20" s="118">
        <f t="shared" si="6"/>
        <v>6225089395</v>
      </c>
      <c r="L20" s="118">
        <f t="shared" si="6"/>
        <v>2946729808</v>
      </c>
      <c r="M20" s="118">
        <f>M21</f>
        <v>1237262718</v>
      </c>
      <c r="N20" s="118">
        <f t="shared" si="1"/>
        <v>4183992526</v>
      </c>
      <c r="O20" s="119">
        <f>K20-N20</f>
        <v>2041096869</v>
      </c>
    </row>
    <row r="21" spans="1:15" s="55" customFormat="1" ht="44.25" customHeight="1">
      <c r="A21" s="129"/>
      <c r="B21" s="129"/>
      <c r="C21" s="129">
        <v>1</v>
      </c>
      <c r="D21" s="129"/>
      <c r="E21" s="109" t="s">
        <v>88</v>
      </c>
      <c r="F21" s="118">
        <v>24909887000</v>
      </c>
      <c r="G21" s="99">
        <v>0</v>
      </c>
      <c r="H21" s="118">
        <f>F21+G21</f>
        <v>24909887000</v>
      </c>
      <c r="I21" s="118">
        <v>1072699000</v>
      </c>
      <c r="J21" s="118">
        <v>5152390395</v>
      </c>
      <c r="K21" s="118">
        <f>I21+J21</f>
        <v>6225089395</v>
      </c>
      <c r="L21" s="118">
        <v>2946729808</v>
      </c>
      <c r="M21" s="118">
        <v>1237262718</v>
      </c>
      <c r="N21" s="118">
        <f t="shared" si="1"/>
        <v>4183992526</v>
      </c>
      <c r="O21" s="119">
        <f>K21-N21</f>
        <v>2041096869</v>
      </c>
    </row>
    <row r="22" spans="1:15" s="55" customFormat="1" ht="23.25" customHeight="1">
      <c r="A22" s="130">
        <v>4</v>
      </c>
      <c r="B22" s="130"/>
      <c r="C22" s="129"/>
      <c r="D22" s="129"/>
      <c r="E22" s="105" t="s">
        <v>23</v>
      </c>
      <c r="F22" s="115">
        <f>F23</f>
        <v>1918900000</v>
      </c>
      <c r="G22" s="100">
        <f>G23</f>
        <v>0</v>
      </c>
      <c r="H22" s="115">
        <f>H23</f>
        <v>1918900000</v>
      </c>
      <c r="I22" s="115">
        <f>I23</f>
        <v>209900000</v>
      </c>
      <c r="J22" s="115">
        <f>J23</f>
        <v>217442453</v>
      </c>
      <c r="K22" s="115">
        <f>I22+J22</f>
        <v>427342453</v>
      </c>
      <c r="L22" s="115">
        <f>L23</f>
        <v>89904088</v>
      </c>
      <c r="M22" s="100">
        <f>M23</f>
        <v>0</v>
      </c>
      <c r="N22" s="115">
        <f>N23</f>
        <v>89904088</v>
      </c>
      <c r="O22" s="117">
        <f aca="true" t="shared" si="7" ref="O22:O29">K22-N22</f>
        <v>337438365</v>
      </c>
    </row>
    <row r="23" spans="1:15" s="55" customFormat="1" ht="23.25" customHeight="1">
      <c r="A23" s="130"/>
      <c r="B23" s="130">
        <v>1</v>
      </c>
      <c r="C23" s="129"/>
      <c r="D23" s="129"/>
      <c r="E23" s="106" t="s">
        <v>83</v>
      </c>
      <c r="F23" s="115">
        <f>F25</f>
        <v>1918900000</v>
      </c>
      <c r="G23" s="100">
        <v>0</v>
      </c>
      <c r="H23" s="115">
        <f>F23+G23</f>
        <v>1918900000</v>
      </c>
      <c r="I23" s="115">
        <f>I25</f>
        <v>209900000</v>
      </c>
      <c r="J23" s="115">
        <f>J25</f>
        <v>217442453</v>
      </c>
      <c r="K23" s="115">
        <f>I23+J23</f>
        <v>427342453</v>
      </c>
      <c r="L23" s="115">
        <f>L24</f>
        <v>89904088</v>
      </c>
      <c r="M23" s="100">
        <v>0</v>
      </c>
      <c r="N23" s="115">
        <f>N24</f>
        <v>89904088</v>
      </c>
      <c r="O23" s="117">
        <f t="shared" si="7"/>
        <v>337438365</v>
      </c>
    </row>
    <row r="24" spans="1:15" s="55" customFormat="1" ht="23.25" customHeight="1">
      <c r="A24" s="129"/>
      <c r="B24" s="129"/>
      <c r="C24" s="129"/>
      <c r="D24" s="129"/>
      <c r="E24" s="107" t="s">
        <v>84</v>
      </c>
      <c r="F24" s="118">
        <f>F25</f>
        <v>1918900000</v>
      </c>
      <c r="G24" s="99">
        <f aca="true" t="shared" si="8" ref="G24:L24">G25</f>
        <v>0</v>
      </c>
      <c r="H24" s="118">
        <f t="shared" si="8"/>
        <v>1918900000</v>
      </c>
      <c r="I24" s="118">
        <f t="shared" si="8"/>
        <v>209900000</v>
      </c>
      <c r="J24" s="118">
        <f t="shared" si="8"/>
        <v>217442453</v>
      </c>
      <c r="K24" s="118">
        <f t="shared" si="8"/>
        <v>427342453</v>
      </c>
      <c r="L24" s="118">
        <f t="shared" si="8"/>
        <v>89904088</v>
      </c>
      <c r="M24" s="99">
        <f>M25</f>
        <v>0</v>
      </c>
      <c r="N24" s="118">
        <f>N25</f>
        <v>89904088</v>
      </c>
      <c r="O24" s="119">
        <f t="shared" si="7"/>
        <v>337438365</v>
      </c>
    </row>
    <row r="25" spans="1:15" s="55" customFormat="1" ht="23.25" customHeight="1">
      <c r="A25" s="129"/>
      <c r="B25" s="129"/>
      <c r="C25" s="129">
        <v>1</v>
      </c>
      <c r="D25" s="129"/>
      <c r="E25" s="108" t="s">
        <v>85</v>
      </c>
      <c r="F25" s="118">
        <v>1918900000</v>
      </c>
      <c r="G25" s="99">
        <v>0</v>
      </c>
      <c r="H25" s="118">
        <f>F25+G25</f>
        <v>1918900000</v>
      </c>
      <c r="I25" s="118">
        <v>209900000</v>
      </c>
      <c r="J25" s="118">
        <v>217442453</v>
      </c>
      <c r="K25" s="118">
        <f>I25+J25</f>
        <v>427342453</v>
      </c>
      <c r="L25" s="118">
        <v>89904088</v>
      </c>
      <c r="M25" s="99">
        <v>0</v>
      </c>
      <c r="N25" s="118">
        <f>L25+M25</f>
        <v>89904088</v>
      </c>
      <c r="O25" s="119">
        <f t="shared" si="7"/>
        <v>337438365</v>
      </c>
    </row>
    <row r="26" spans="1:15" s="55" customFormat="1" ht="23.25" customHeight="1">
      <c r="A26" s="130">
        <v>5</v>
      </c>
      <c r="B26" s="130"/>
      <c r="C26" s="129"/>
      <c r="D26" s="129"/>
      <c r="E26" s="105" t="s">
        <v>24</v>
      </c>
      <c r="F26" s="115">
        <f>F27</f>
        <v>316600000</v>
      </c>
      <c r="G26" s="100">
        <f>G27</f>
        <v>0</v>
      </c>
      <c r="H26" s="115">
        <f>H27</f>
        <v>316600000</v>
      </c>
      <c r="I26" s="115">
        <f>I27</f>
        <v>60100000</v>
      </c>
      <c r="J26" s="115">
        <f>J27</f>
        <v>12297173</v>
      </c>
      <c r="K26" s="115">
        <f>I26+J26</f>
        <v>72397173</v>
      </c>
      <c r="L26" s="115">
        <f aca="true" t="shared" si="9" ref="L26:N27">L27</f>
        <v>58166170</v>
      </c>
      <c r="M26" s="100">
        <f t="shared" si="9"/>
        <v>0</v>
      </c>
      <c r="N26" s="115">
        <f t="shared" si="9"/>
        <v>58166170</v>
      </c>
      <c r="O26" s="117">
        <f t="shared" si="7"/>
        <v>14231003</v>
      </c>
    </row>
    <row r="27" spans="1:15" s="55" customFormat="1" ht="23.25" customHeight="1">
      <c r="A27" s="130"/>
      <c r="B27" s="130">
        <v>1</v>
      </c>
      <c r="C27" s="129"/>
      <c r="D27" s="129"/>
      <c r="E27" s="106" t="s">
        <v>86</v>
      </c>
      <c r="F27" s="115">
        <f>F29</f>
        <v>316600000</v>
      </c>
      <c r="G27" s="100">
        <f>G29</f>
        <v>0</v>
      </c>
      <c r="H27" s="115">
        <f>H29</f>
        <v>316600000</v>
      </c>
      <c r="I27" s="115">
        <f>I29</f>
        <v>60100000</v>
      </c>
      <c r="J27" s="115">
        <f>J29</f>
        <v>12297173</v>
      </c>
      <c r="K27" s="115">
        <f>I27+J27</f>
        <v>72397173</v>
      </c>
      <c r="L27" s="115">
        <f t="shared" si="9"/>
        <v>58166170</v>
      </c>
      <c r="M27" s="100">
        <f t="shared" si="9"/>
        <v>0</v>
      </c>
      <c r="N27" s="115">
        <f t="shared" si="9"/>
        <v>58166170</v>
      </c>
      <c r="O27" s="117">
        <f t="shared" si="7"/>
        <v>14231003</v>
      </c>
    </row>
    <row r="28" spans="1:15" s="55" customFormat="1" ht="23.25" customHeight="1">
      <c r="A28" s="129"/>
      <c r="B28" s="129"/>
      <c r="C28" s="129"/>
      <c r="D28" s="129"/>
      <c r="E28" s="107" t="s">
        <v>82</v>
      </c>
      <c r="F28" s="118">
        <f aca="true" t="shared" si="10" ref="F28:M28">F29</f>
        <v>316600000</v>
      </c>
      <c r="G28" s="99">
        <f t="shared" si="10"/>
        <v>0</v>
      </c>
      <c r="H28" s="118">
        <f t="shared" si="10"/>
        <v>316600000</v>
      </c>
      <c r="I28" s="118">
        <f t="shared" si="10"/>
        <v>60100000</v>
      </c>
      <c r="J28" s="118">
        <f t="shared" si="10"/>
        <v>12297173</v>
      </c>
      <c r="K28" s="118">
        <f t="shared" si="10"/>
        <v>72397173</v>
      </c>
      <c r="L28" s="118">
        <f t="shared" si="10"/>
        <v>58166170</v>
      </c>
      <c r="M28" s="99">
        <f t="shared" si="10"/>
        <v>0</v>
      </c>
      <c r="N28" s="118">
        <f>L28+M28</f>
        <v>58166170</v>
      </c>
      <c r="O28" s="119">
        <f t="shared" si="7"/>
        <v>14231003</v>
      </c>
    </row>
    <row r="29" spans="1:15" s="55" customFormat="1" ht="37.5" customHeight="1">
      <c r="A29" s="129"/>
      <c r="B29" s="129"/>
      <c r="C29" s="129">
        <v>1</v>
      </c>
      <c r="D29" s="129"/>
      <c r="E29" s="109" t="s">
        <v>89</v>
      </c>
      <c r="F29" s="118">
        <v>316600000</v>
      </c>
      <c r="G29" s="99">
        <v>0</v>
      </c>
      <c r="H29" s="118">
        <f>F29+G29</f>
        <v>316600000</v>
      </c>
      <c r="I29" s="118">
        <v>60100000</v>
      </c>
      <c r="J29" s="118">
        <v>12297173</v>
      </c>
      <c r="K29" s="118">
        <f>I29+J29</f>
        <v>72397173</v>
      </c>
      <c r="L29" s="118">
        <v>58166170</v>
      </c>
      <c r="M29" s="99">
        <v>0</v>
      </c>
      <c r="N29" s="118">
        <f>L29+M29</f>
        <v>58166170</v>
      </c>
      <c r="O29" s="119">
        <f t="shared" si="7"/>
        <v>14231003</v>
      </c>
    </row>
    <row r="30" spans="1:15" s="55" customFormat="1" ht="12" customHeight="1" thickBot="1">
      <c r="A30" s="110"/>
      <c r="B30" s="110"/>
      <c r="C30" s="110"/>
      <c r="D30" s="110"/>
      <c r="E30" s="114"/>
      <c r="F30" s="111"/>
      <c r="G30" s="112"/>
      <c r="H30" s="111"/>
      <c r="I30" s="111"/>
      <c r="J30" s="111"/>
      <c r="K30" s="111"/>
      <c r="L30" s="111"/>
      <c r="M30" s="112"/>
      <c r="N30" s="111"/>
      <c r="O30" s="113"/>
    </row>
  </sheetData>
  <mergeCells count="1">
    <mergeCell ref="O5:O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2"/>
  <headerFooter alignWithMargins="0">
    <oddFooter>&amp;C&amp;"細明體,標準"丙&amp;"Times New Roman,標準" &amp;P+1</oddFooter>
  </headerFooter>
  <colBreaks count="1" manualBreakCount="1">
    <brk id="9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75" zoomScaleNormal="75" zoomScaleSheetLayoutView="75" workbookViewId="0" topLeftCell="J16">
      <selection activeCell="M29" sqref="M29"/>
    </sheetView>
  </sheetViews>
  <sheetFormatPr defaultColWidth="9.00390625" defaultRowHeight="15.75"/>
  <cols>
    <col min="1" max="1" width="2.25390625" style="0" customWidth="1"/>
    <col min="2" max="4" width="2.625" style="0" customWidth="1"/>
    <col min="5" max="5" width="23.875" style="0" customWidth="1"/>
    <col min="6" max="8" width="17.50390625" style="0" customWidth="1"/>
    <col min="9" max="12" width="17.00390625" style="0" customWidth="1"/>
    <col min="13" max="13" width="17.00390625" style="10" customWidth="1"/>
    <col min="14" max="14" width="4.00390625" style="0" customWidth="1"/>
  </cols>
  <sheetData>
    <row r="1" spans="1:13" ht="15.75" customHeight="1">
      <c r="A1" s="12"/>
      <c r="B1" s="5"/>
      <c r="C1" s="5"/>
      <c r="D1" s="5"/>
      <c r="E1" s="5"/>
      <c r="F1" s="5"/>
      <c r="G1" s="5"/>
      <c r="H1" s="38"/>
      <c r="I1" s="39"/>
      <c r="K1" s="5"/>
      <c r="L1" s="5"/>
      <c r="M1" s="11"/>
    </row>
    <row r="2" spans="1:13" ht="24.75" customHeight="1">
      <c r="A2" s="12"/>
      <c r="B2" s="2"/>
      <c r="C2" s="3"/>
      <c r="D2" s="4"/>
      <c r="E2" s="4"/>
      <c r="F2" s="5"/>
      <c r="G2" s="60" t="s">
        <v>69</v>
      </c>
      <c r="I2" s="59" t="s">
        <v>67</v>
      </c>
      <c r="K2" s="40"/>
      <c r="L2" s="5"/>
      <c r="M2" s="11"/>
    </row>
    <row r="3" spans="1:13" ht="24.75" customHeight="1">
      <c r="A3" s="12"/>
      <c r="B3" s="6"/>
      <c r="C3" s="6"/>
      <c r="D3" s="7"/>
      <c r="E3" s="7"/>
      <c r="F3" s="5"/>
      <c r="G3" s="5"/>
      <c r="H3" s="88" t="s">
        <v>15</v>
      </c>
      <c r="I3" s="89" t="s">
        <v>12</v>
      </c>
      <c r="K3" s="5"/>
      <c r="L3" s="5"/>
      <c r="M3" s="11"/>
    </row>
    <row r="4" spans="1:13" s="15" customFormat="1" ht="24.75" customHeight="1" thickBot="1">
      <c r="A4" s="19"/>
      <c r="B4" s="19"/>
      <c r="C4" s="19"/>
      <c r="D4" s="19"/>
      <c r="E4" s="20"/>
      <c r="F4" s="19"/>
      <c r="H4" s="22" t="s">
        <v>54</v>
      </c>
      <c r="I4" s="23" t="s">
        <v>70</v>
      </c>
      <c r="K4" s="19"/>
      <c r="L4" s="19"/>
      <c r="M4" s="21"/>
    </row>
    <row r="5" spans="1:13" s="15" customFormat="1" ht="24.75" customHeight="1">
      <c r="A5" s="24" t="s">
        <v>25</v>
      </c>
      <c r="B5" s="13"/>
      <c r="C5" s="13"/>
      <c r="D5" s="13"/>
      <c r="E5" s="14"/>
      <c r="F5" s="24" t="s">
        <v>21</v>
      </c>
      <c r="G5" s="13"/>
      <c r="H5" s="14"/>
      <c r="I5" s="152" t="s">
        <v>13</v>
      </c>
      <c r="J5" s="154" t="s">
        <v>58</v>
      </c>
      <c r="K5" s="155"/>
      <c r="L5" s="156"/>
      <c r="M5" s="150" t="s">
        <v>57</v>
      </c>
    </row>
    <row r="6" spans="1:13" s="15" customFormat="1" ht="24.75" customHeight="1">
      <c r="A6" s="33" t="s">
        <v>2</v>
      </c>
      <c r="B6" s="33" t="s">
        <v>3</v>
      </c>
      <c r="C6" s="33" t="s">
        <v>4</v>
      </c>
      <c r="D6" s="33" t="s">
        <v>5</v>
      </c>
      <c r="E6" s="25" t="s">
        <v>6</v>
      </c>
      <c r="F6" s="26" t="s">
        <v>7</v>
      </c>
      <c r="G6" s="81" t="s">
        <v>55</v>
      </c>
      <c r="H6" s="25" t="s">
        <v>8</v>
      </c>
      <c r="I6" s="153"/>
      <c r="J6" s="98" t="s">
        <v>91</v>
      </c>
      <c r="K6" s="98" t="s">
        <v>50</v>
      </c>
      <c r="L6" s="98" t="s">
        <v>56</v>
      </c>
      <c r="M6" s="151"/>
    </row>
    <row r="7" spans="1:13" s="104" customFormat="1" ht="26.25" customHeight="1">
      <c r="A7" s="127"/>
      <c r="B7" s="127"/>
      <c r="C7" s="127"/>
      <c r="D7" s="128" t="s">
        <v>10</v>
      </c>
      <c r="E7" s="103" t="s">
        <v>11</v>
      </c>
      <c r="F7" s="132">
        <f aca="true" t="shared" si="0" ref="F7:M7">F8+F12+F18+F22+F26</f>
        <v>31615730000</v>
      </c>
      <c r="G7" s="100">
        <f t="shared" si="0"/>
        <v>0</v>
      </c>
      <c r="H7" s="132">
        <f t="shared" si="0"/>
        <v>31615730000</v>
      </c>
      <c r="I7" s="115">
        <f t="shared" si="0"/>
        <v>25551626000</v>
      </c>
      <c r="J7" s="115">
        <f t="shared" si="0"/>
        <v>20866805045</v>
      </c>
      <c r="K7" s="132">
        <f t="shared" si="0"/>
        <v>1237262718</v>
      </c>
      <c r="L7" s="132">
        <f t="shared" si="0"/>
        <v>22104067763</v>
      </c>
      <c r="M7" s="116">
        <f t="shared" si="0"/>
        <v>3447558237</v>
      </c>
    </row>
    <row r="8" spans="1:13" s="55" customFormat="1" ht="24" customHeight="1">
      <c r="A8" s="130">
        <v>1</v>
      </c>
      <c r="B8" s="130"/>
      <c r="C8" s="129"/>
      <c r="D8" s="129"/>
      <c r="E8" s="105" t="s">
        <v>73</v>
      </c>
      <c r="F8" s="115">
        <v>4464600000</v>
      </c>
      <c r="G8" s="100">
        <f>G9</f>
        <v>0</v>
      </c>
      <c r="H8" s="115">
        <f>F8+G8</f>
        <v>4464600000</v>
      </c>
      <c r="I8" s="115">
        <f>I9</f>
        <v>3649700000</v>
      </c>
      <c r="J8" s="115">
        <f>J9</f>
        <v>2600000000</v>
      </c>
      <c r="K8" s="100">
        <f>K9</f>
        <v>0</v>
      </c>
      <c r="L8" s="115">
        <f>J8+K8</f>
        <v>2600000000</v>
      </c>
      <c r="M8" s="117">
        <f>I8-L8</f>
        <v>1049700000</v>
      </c>
    </row>
    <row r="9" spans="1:13" s="55" customFormat="1" ht="24" customHeight="1">
      <c r="A9" s="130"/>
      <c r="B9" s="130">
        <v>1</v>
      </c>
      <c r="C9" s="129"/>
      <c r="D9" s="129"/>
      <c r="E9" s="106" t="s">
        <v>87</v>
      </c>
      <c r="F9" s="115">
        <f>F11</f>
        <v>4464600000</v>
      </c>
      <c r="G9" s="100">
        <f>SUM(G11:G18)</f>
        <v>0</v>
      </c>
      <c r="H9" s="115">
        <f>F9+G9</f>
        <v>4464600000</v>
      </c>
      <c r="I9" s="115">
        <f>I10</f>
        <v>3649700000</v>
      </c>
      <c r="J9" s="115">
        <f>J11</f>
        <v>2600000000</v>
      </c>
      <c r="K9" s="100">
        <f>K10</f>
        <v>0</v>
      </c>
      <c r="L9" s="115">
        <f>J9+K9</f>
        <v>2600000000</v>
      </c>
      <c r="M9" s="117">
        <f>I9-L9</f>
        <v>1049700000</v>
      </c>
    </row>
    <row r="10" spans="1:13" s="55" customFormat="1" ht="24" customHeight="1">
      <c r="A10" s="129"/>
      <c r="B10" s="129"/>
      <c r="C10" s="129"/>
      <c r="D10" s="129"/>
      <c r="E10" s="107" t="s">
        <v>75</v>
      </c>
      <c r="F10" s="118">
        <f>F11</f>
        <v>4464600000</v>
      </c>
      <c r="G10" s="99">
        <f>G11</f>
        <v>0</v>
      </c>
      <c r="H10" s="118">
        <f>H11</f>
        <v>4464600000</v>
      </c>
      <c r="I10" s="118">
        <f>I11</f>
        <v>3649700000</v>
      </c>
      <c r="J10" s="118">
        <f>J11</f>
        <v>2600000000</v>
      </c>
      <c r="K10" s="99">
        <f>K11</f>
        <v>0</v>
      </c>
      <c r="L10" s="118">
        <f>J10+K10</f>
        <v>2600000000</v>
      </c>
      <c r="M10" s="119">
        <f>I10-L10</f>
        <v>1049700000</v>
      </c>
    </row>
    <row r="11" spans="1:13" s="55" customFormat="1" ht="24" customHeight="1">
      <c r="A11" s="129"/>
      <c r="B11" s="129"/>
      <c r="C11" s="129">
        <v>1</v>
      </c>
      <c r="D11" s="129"/>
      <c r="E11" s="108" t="s">
        <v>76</v>
      </c>
      <c r="F11" s="118">
        <v>4464600000</v>
      </c>
      <c r="G11" s="99">
        <v>0</v>
      </c>
      <c r="H11" s="118">
        <f>F11+G11</f>
        <v>4464600000</v>
      </c>
      <c r="I11" s="118">
        <v>3649700000</v>
      </c>
      <c r="J11" s="118">
        <v>2600000000</v>
      </c>
      <c r="K11" s="99">
        <v>0</v>
      </c>
      <c r="L11" s="118">
        <f>J11+K11</f>
        <v>2600000000</v>
      </c>
      <c r="M11" s="119">
        <f>I11-L11</f>
        <v>1049700000</v>
      </c>
    </row>
    <row r="12" spans="1:13" s="55" customFormat="1" ht="24" customHeight="1">
      <c r="A12" s="130">
        <v>2</v>
      </c>
      <c r="B12" s="130"/>
      <c r="C12" s="129"/>
      <c r="D12" s="129"/>
      <c r="E12" s="105" t="s">
        <v>74</v>
      </c>
      <c r="F12" s="115">
        <f aca="true" t="shared" si="1" ref="F12:M12">F13</f>
        <v>5743000</v>
      </c>
      <c r="G12" s="100">
        <f t="shared" si="1"/>
        <v>0</v>
      </c>
      <c r="H12" s="115">
        <f t="shared" si="1"/>
        <v>5743000</v>
      </c>
      <c r="I12" s="115">
        <f t="shared" si="1"/>
        <v>5092000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16">
        <f t="shared" si="1"/>
        <v>5092000</v>
      </c>
    </row>
    <row r="13" spans="1:13" s="55" customFormat="1" ht="24" customHeight="1">
      <c r="A13" s="130"/>
      <c r="B13" s="130">
        <v>1</v>
      </c>
      <c r="C13" s="129"/>
      <c r="D13" s="129"/>
      <c r="E13" s="106" t="s">
        <v>77</v>
      </c>
      <c r="F13" s="115">
        <f aca="true" t="shared" si="2" ref="F13:K13">F15+F17</f>
        <v>5743000</v>
      </c>
      <c r="G13" s="100">
        <f t="shared" si="2"/>
        <v>0</v>
      </c>
      <c r="H13" s="115">
        <f t="shared" si="2"/>
        <v>5743000</v>
      </c>
      <c r="I13" s="115">
        <f t="shared" si="2"/>
        <v>5092000</v>
      </c>
      <c r="J13" s="100">
        <f t="shared" si="2"/>
        <v>0</v>
      </c>
      <c r="K13" s="100">
        <f t="shared" si="2"/>
        <v>0</v>
      </c>
      <c r="L13" s="100">
        <f aca="true" t="shared" si="3" ref="L13:L21">J13+K13</f>
        <v>0</v>
      </c>
      <c r="M13" s="117">
        <f aca="true" t="shared" si="4" ref="M13:M21">I13-L13</f>
        <v>5092000</v>
      </c>
    </row>
    <row r="14" spans="1:13" s="55" customFormat="1" ht="24" customHeight="1">
      <c r="A14" s="129"/>
      <c r="B14" s="129"/>
      <c r="C14" s="129"/>
      <c r="D14" s="129"/>
      <c r="E14" s="107" t="s">
        <v>78</v>
      </c>
      <c r="F14" s="118">
        <f aca="true" t="shared" si="5" ref="F14:K14">F15</f>
        <v>780000</v>
      </c>
      <c r="G14" s="99">
        <f t="shared" si="5"/>
        <v>0</v>
      </c>
      <c r="H14" s="118">
        <f t="shared" si="5"/>
        <v>780000</v>
      </c>
      <c r="I14" s="118">
        <f t="shared" si="5"/>
        <v>678000</v>
      </c>
      <c r="J14" s="99">
        <f t="shared" si="5"/>
        <v>0</v>
      </c>
      <c r="K14" s="99">
        <f t="shared" si="5"/>
        <v>0</v>
      </c>
      <c r="L14" s="99">
        <f t="shared" si="3"/>
        <v>0</v>
      </c>
      <c r="M14" s="119">
        <f t="shared" si="4"/>
        <v>678000</v>
      </c>
    </row>
    <row r="15" spans="1:13" s="55" customFormat="1" ht="24" customHeight="1">
      <c r="A15" s="129"/>
      <c r="B15" s="129"/>
      <c r="C15" s="129">
        <v>1</v>
      </c>
      <c r="D15" s="129"/>
      <c r="E15" s="108" t="s">
        <v>79</v>
      </c>
      <c r="F15" s="118">
        <v>780000</v>
      </c>
      <c r="G15" s="99">
        <v>0</v>
      </c>
      <c r="H15" s="118">
        <f>F15+G15</f>
        <v>780000</v>
      </c>
      <c r="I15" s="118">
        <v>678000</v>
      </c>
      <c r="J15" s="99">
        <v>0</v>
      </c>
      <c r="K15" s="99">
        <v>0</v>
      </c>
      <c r="L15" s="99">
        <f t="shared" si="3"/>
        <v>0</v>
      </c>
      <c r="M15" s="119">
        <f t="shared" si="4"/>
        <v>678000</v>
      </c>
    </row>
    <row r="16" spans="1:13" s="55" customFormat="1" ht="24" customHeight="1">
      <c r="A16" s="129"/>
      <c r="B16" s="129"/>
      <c r="C16" s="129"/>
      <c r="D16" s="129"/>
      <c r="E16" s="121" t="s">
        <v>90</v>
      </c>
      <c r="F16" s="118">
        <f aca="true" t="shared" si="6" ref="F16:K16">F17</f>
        <v>4963000</v>
      </c>
      <c r="G16" s="99">
        <f t="shared" si="6"/>
        <v>0</v>
      </c>
      <c r="H16" s="118">
        <f t="shared" si="6"/>
        <v>4963000</v>
      </c>
      <c r="I16" s="118">
        <f t="shared" si="6"/>
        <v>4414000</v>
      </c>
      <c r="J16" s="99">
        <f t="shared" si="6"/>
        <v>0</v>
      </c>
      <c r="K16" s="99">
        <f t="shared" si="6"/>
        <v>0</v>
      </c>
      <c r="L16" s="99">
        <f t="shared" si="3"/>
        <v>0</v>
      </c>
      <c r="M16" s="119">
        <f t="shared" si="4"/>
        <v>4414000</v>
      </c>
    </row>
    <row r="17" spans="1:13" s="55" customFormat="1" ht="24" customHeight="1">
      <c r="A17" s="129"/>
      <c r="B17" s="129"/>
      <c r="C17" s="129">
        <v>2</v>
      </c>
      <c r="D17" s="129"/>
      <c r="E17" s="108" t="s">
        <v>80</v>
      </c>
      <c r="F17" s="118">
        <v>4963000</v>
      </c>
      <c r="G17" s="99">
        <v>0</v>
      </c>
      <c r="H17" s="118">
        <f>F17+G17</f>
        <v>4963000</v>
      </c>
      <c r="I17" s="118">
        <v>4414000</v>
      </c>
      <c r="J17" s="99">
        <v>0</v>
      </c>
      <c r="K17" s="99">
        <v>0</v>
      </c>
      <c r="L17" s="99">
        <f t="shared" si="3"/>
        <v>0</v>
      </c>
      <c r="M17" s="119">
        <f t="shared" si="4"/>
        <v>4414000</v>
      </c>
    </row>
    <row r="18" spans="1:13" s="55" customFormat="1" ht="24" customHeight="1">
      <c r="A18" s="130">
        <v>3</v>
      </c>
      <c r="B18" s="130"/>
      <c r="C18" s="129"/>
      <c r="D18" s="129"/>
      <c r="E18" s="105" t="s">
        <v>22</v>
      </c>
      <c r="F18" s="115">
        <f aca="true" t="shared" si="7" ref="F18:K18">F19</f>
        <v>24909887000</v>
      </c>
      <c r="G18" s="100">
        <f t="shared" si="7"/>
        <v>0</v>
      </c>
      <c r="H18" s="115">
        <f t="shared" si="7"/>
        <v>24909887000</v>
      </c>
      <c r="I18" s="115">
        <f t="shared" si="7"/>
        <v>19809834000</v>
      </c>
      <c r="J18" s="115">
        <f t="shared" si="7"/>
        <v>16531474413</v>
      </c>
      <c r="K18" s="115">
        <f t="shared" si="7"/>
        <v>1237262718</v>
      </c>
      <c r="L18" s="115">
        <f t="shared" si="3"/>
        <v>17768737131</v>
      </c>
      <c r="M18" s="117">
        <f t="shared" si="4"/>
        <v>2041096869</v>
      </c>
    </row>
    <row r="19" spans="1:13" s="55" customFormat="1" ht="24" customHeight="1">
      <c r="A19" s="130"/>
      <c r="B19" s="130">
        <v>1</v>
      </c>
      <c r="C19" s="129"/>
      <c r="D19" s="129"/>
      <c r="E19" s="106" t="s">
        <v>81</v>
      </c>
      <c r="F19" s="115">
        <f>F21</f>
        <v>24909887000</v>
      </c>
      <c r="G19" s="100">
        <f>G21</f>
        <v>0</v>
      </c>
      <c r="H19" s="115">
        <f>H21</f>
        <v>24909887000</v>
      </c>
      <c r="I19" s="115">
        <f>I21</f>
        <v>19809834000</v>
      </c>
      <c r="J19" s="115">
        <f>J21</f>
        <v>16531474413</v>
      </c>
      <c r="K19" s="115">
        <f>K20</f>
        <v>1237262718</v>
      </c>
      <c r="L19" s="115">
        <f t="shared" si="3"/>
        <v>17768737131</v>
      </c>
      <c r="M19" s="117">
        <f t="shared" si="4"/>
        <v>2041096869</v>
      </c>
    </row>
    <row r="20" spans="1:13" s="55" customFormat="1" ht="24" customHeight="1">
      <c r="A20" s="129"/>
      <c r="B20" s="129"/>
      <c r="C20" s="129"/>
      <c r="D20" s="129"/>
      <c r="E20" s="107" t="s">
        <v>82</v>
      </c>
      <c r="F20" s="118">
        <f>F21</f>
        <v>24909887000</v>
      </c>
      <c r="G20" s="99">
        <f>G21</f>
        <v>0</v>
      </c>
      <c r="H20" s="118">
        <f>H21</f>
        <v>24909887000</v>
      </c>
      <c r="I20" s="118">
        <f>I21</f>
        <v>19809834000</v>
      </c>
      <c r="J20" s="118">
        <f>J21</f>
        <v>16531474413</v>
      </c>
      <c r="K20" s="118">
        <f>K21</f>
        <v>1237262718</v>
      </c>
      <c r="L20" s="118">
        <f t="shared" si="3"/>
        <v>17768737131</v>
      </c>
      <c r="M20" s="119">
        <f t="shared" si="4"/>
        <v>2041096869</v>
      </c>
    </row>
    <row r="21" spans="1:13" s="55" customFormat="1" ht="43.5" customHeight="1">
      <c r="A21" s="129"/>
      <c r="B21" s="129"/>
      <c r="C21" s="129">
        <v>1</v>
      </c>
      <c r="D21" s="129"/>
      <c r="E21" s="109" t="s">
        <v>88</v>
      </c>
      <c r="F21" s="118">
        <v>24909887000</v>
      </c>
      <c r="G21" s="99">
        <v>0</v>
      </c>
      <c r="H21" s="118">
        <f>F21+G21</f>
        <v>24909887000</v>
      </c>
      <c r="I21" s="118">
        <v>19809834000</v>
      </c>
      <c r="J21" s="118">
        <v>16531474413</v>
      </c>
      <c r="K21" s="118">
        <v>1237262718</v>
      </c>
      <c r="L21" s="118">
        <f t="shared" si="3"/>
        <v>17768737131</v>
      </c>
      <c r="M21" s="119">
        <f t="shared" si="4"/>
        <v>2041096869</v>
      </c>
    </row>
    <row r="22" spans="1:13" s="55" customFormat="1" ht="23.25" customHeight="1">
      <c r="A22" s="130">
        <v>4</v>
      </c>
      <c r="B22" s="130"/>
      <c r="C22" s="129"/>
      <c r="D22" s="129"/>
      <c r="E22" s="105" t="s">
        <v>23</v>
      </c>
      <c r="F22" s="115">
        <f aca="true" t="shared" si="8" ref="F22:K22">F23</f>
        <v>1918900000</v>
      </c>
      <c r="G22" s="100">
        <f t="shared" si="8"/>
        <v>0</v>
      </c>
      <c r="H22" s="115">
        <f t="shared" si="8"/>
        <v>1918900000</v>
      </c>
      <c r="I22" s="115">
        <f t="shared" si="8"/>
        <v>1770400000</v>
      </c>
      <c r="J22" s="115">
        <f t="shared" si="8"/>
        <v>1432961635</v>
      </c>
      <c r="K22" s="100">
        <f t="shared" si="8"/>
        <v>0</v>
      </c>
      <c r="L22" s="115">
        <f aca="true" t="shared" si="9" ref="L22:L29">J22+K22</f>
        <v>1432961635</v>
      </c>
      <c r="M22" s="117">
        <f aca="true" t="shared" si="10" ref="M22:M29">I22-L22</f>
        <v>337438365</v>
      </c>
    </row>
    <row r="23" spans="1:13" s="55" customFormat="1" ht="23.25" customHeight="1">
      <c r="A23" s="130"/>
      <c r="B23" s="130">
        <v>1</v>
      </c>
      <c r="C23" s="129"/>
      <c r="D23" s="129"/>
      <c r="E23" s="106" t="s">
        <v>83</v>
      </c>
      <c r="F23" s="115">
        <f>F25</f>
        <v>1918900000</v>
      </c>
      <c r="G23" s="100">
        <v>0</v>
      </c>
      <c r="H23" s="115">
        <f>F23+G23</f>
        <v>1918900000</v>
      </c>
      <c r="I23" s="115">
        <f>I25</f>
        <v>1770400000</v>
      </c>
      <c r="J23" s="115">
        <f>J25</f>
        <v>1432961635</v>
      </c>
      <c r="K23" s="100">
        <f>K24</f>
        <v>0</v>
      </c>
      <c r="L23" s="115">
        <f t="shared" si="9"/>
        <v>1432961635</v>
      </c>
      <c r="M23" s="117">
        <f t="shared" si="10"/>
        <v>337438365</v>
      </c>
    </row>
    <row r="24" spans="1:13" s="55" customFormat="1" ht="23.25" customHeight="1">
      <c r="A24" s="129"/>
      <c r="B24" s="129"/>
      <c r="C24" s="129"/>
      <c r="D24" s="129"/>
      <c r="E24" s="107" t="s">
        <v>84</v>
      </c>
      <c r="F24" s="118">
        <f aca="true" t="shared" si="11" ref="F24:K24">F25</f>
        <v>1918900000</v>
      </c>
      <c r="G24" s="99">
        <f t="shared" si="11"/>
        <v>0</v>
      </c>
      <c r="H24" s="118">
        <f t="shared" si="11"/>
        <v>1918900000</v>
      </c>
      <c r="I24" s="118">
        <f t="shared" si="11"/>
        <v>1770400000</v>
      </c>
      <c r="J24" s="118">
        <f t="shared" si="11"/>
        <v>1432961635</v>
      </c>
      <c r="K24" s="99">
        <f t="shared" si="11"/>
        <v>0</v>
      </c>
      <c r="L24" s="118">
        <f t="shared" si="9"/>
        <v>1432961635</v>
      </c>
      <c r="M24" s="119">
        <f t="shared" si="10"/>
        <v>337438365</v>
      </c>
    </row>
    <row r="25" spans="1:13" s="55" customFormat="1" ht="23.25" customHeight="1">
      <c r="A25" s="129"/>
      <c r="B25" s="129"/>
      <c r="C25" s="129">
        <v>1</v>
      </c>
      <c r="D25" s="129"/>
      <c r="E25" s="108" t="s">
        <v>85</v>
      </c>
      <c r="F25" s="118">
        <v>1918900000</v>
      </c>
      <c r="G25" s="99">
        <v>0</v>
      </c>
      <c r="H25" s="118">
        <f>F25+G25</f>
        <v>1918900000</v>
      </c>
      <c r="I25" s="118">
        <v>1770400000</v>
      </c>
      <c r="J25" s="118">
        <v>1432961635</v>
      </c>
      <c r="K25" s="99">
        <v>0</v>
      </c>
      <c r="L25" s="118">
        <f t="shared" si="9"/>
        <v>1432961635</v>
      </c>
      <c r="M25" s="119">
        <f t="shared" si="10"/>
        <v>337438365</v>
      </c>
    </row>
    <row r="26" spans="1:13" s="55" customFormat="1" ht="23.25" customHeight="1">
      <c r="A26" s="130">
        <v>5</v>
      </c>
      <c r="B26" s="130"/>
      <c r="C26" s="129"/>
      <c r="D26" s="129"/>
      <c r="E26" s="105" t="s">
        <v>24</v>
      </c>
      <c r="F26" s="115">
        <f aca="true" t="shared" si="12" ref="F26:K26">F27</f>
        <v>316600000</v>
      </c>
      <c r="G26" s="100">
        <f t="shared" si="12"/>
        <v>0</v>
      </c>
      <c r="H26" s="115">
        <f t="shared" si="12"/>
        <v>316600000</v>
      </c>
      <c r="I26" s="115">
        <f t="shared" si="12"/>
        <v>316600000</v>
      </c>
      <c r="J26" s="115">
        <f t="shared" si="12"/>
        <v>302368997</v>
      </c>
      <c r="K26" s="100">
        <f t="shared" si="12"/>
        <v>0</v>
      </c>
      <c r="L26" s="115">
        <f t="shared" si="9"/>
        <v>302368997</v>
      </c>
      <c r="M26" s="117">
        <f t="shared" si="10"/>
        <v>14231003</v>
      </c>
    </row>
    <row r="27" spans="1:13" s="55" customFormat="1" ht="23.25" customHeight="1">
      <c r="A27" s="130"/>
      <c r="B27" s="130">
        <v>1</v>
      </c>
      <c r="C27" s="129"/>
      <c r="D27" s="129"/>
      <c r="E27" s="106" t="s">
        <v>86</v>
      </c>
      <c r="F27" s="115">
        <f>F29</f>
        <v>316600000</v>
      </c>
      <c r="G27" s="100">
        <f>G29</f>
        <v>0</v>
      </c>
      <c r="H27" s="115">
        <f>H29</f>
        <v>316600000</v>
      </c>
      <c r="I27" s="115">
        <f>I29</f>
        <v>316600000</v>
      </c>
      <c r="J27" s="115">
        <f>J29</f>
        <v>302368997</v>
      </c>
      <c r="K27" s="100">
        <f>K28</f>
        <v>0</v>
      </c>
      <c r="L27" s="115">
        <f t="shared" si="9"/>
        <v>302368997</v>
      </c>
      <c r="M27" s="117">
        <f t="shared" si="10"/>
        <v>14231003</v>
      </c>
    </row>
    <row r="28" spans="1:13" s="55" customFormat="1" ht="23.25" customHeight="1">
      <c r="A28" s="129"/>
      <c r="B28" s="129"/>
      <c r="C28" s="129"/>
      <c r="D28" s="129"/>
      <c r="E28" s="107" t="s">
        <v>82</v>
      </c>
      <c r="F28" s="118">
        <f aca="true" t="shared" si="13" ref="F28:K28">F29</f>
        <v>316600000</v>
      </c>
      <c r="G28" s="99">
        <f t="shared" si="13"/>
        <v>0</v>
      </c>
      <c r="H28" s="118">
        <f t="shared" si="13"/>
        <v>316600000</v>
      </c>
      <c r="I28" s="118">
        <f t="shared" si="13"/>
        <v>316600000</v>
      </c>
      <c r="J28" s="118">
        <f t="shared" si="13"/>
        <v>302368997</v>
      </c>
      <c r="K28" s="99">
        <f t="shared" si="13"/>
        <v>0</v>
      </c>
      <c r="L28" s="118">
        <f t="shared" si="9"/>
        <v>302368997</v>
      </c>
      <c r="M28" s="119">
        <f t="shared" si="10"/>
        <v>14231003</v>
      </c>
    </row>
    <row r="29" spans="1:13" s="55" customFormat="1" ht="23.25" customHeight="1">
      <c r="A29" s="129"/>
      <c r="B29" s="129"/>
      <c r="C29" s="129">
        <v>1</v>
      </c>
      <c r="D29" s="129"/>
      <c r="E29" s="109" t="s">
        <v>89</v>
      </c>
      <c r="F29" s="118">
        <v>316600000</v>
      </c>
      <c r="G29" s="99">
        <v>0</v>
      </c>
      <c r="H29" s="118">
        <f>F29+G29</f>
        <v>316600000</v>
      </c>
      <c r="I29" s="118">
        <v>316600000</v>
      </c>
      <c r="J29" s="118">
        <v>302368997</v>
      </c>
      <c r="K29" s="99">
        <v>0</v>
      </c>
      <c r="L29" s="118">
        <f t="shared" si="9"/>
        <v>302368997</v>
      </c>
      <c r="M29" s="119">
        <f t="shared" si="10"/>
        <v>14231003</v>
      </c>
    </row>
    <row r="30" spans="1:13" s="79" customFormat="1" ht="36.75" customHeight="1" thickBot="1">
      <c r="A30" s="1"/>
      <c r="B30" s="1"/>
      <c r="C30" s="1"/>
      <c r="D30" s="41" t="s">
        <v>10</v>
      </c>
      <c r="E30" s="76" t="s">
        <v>10</v>
      </c>
      <c r="F30" s="77"/>
      <c r="G30" s="77"/>
      <c r="H30" s="77"/>
      <c r="I30" s="77"/>
      <c r="J30" s="77"/>
      <c r="K30" s="77"/>
      <c r="L30" s="77"/>
      <c r="M30" s="78"/>
    </row>
    <row r="31" spans="1:13" ht="18.75" customHeight="1">
      <c r="A31" s="42"/>
      <c r="B31" s="61"/>
      <c r="C31" s="61"/>
      <c r="D31" s="61"/>
      <c r="E31" s="62"/>
      <c r="F31" s="46"/>
      <c r="G31" s="46"/>
      <c r="H31" s="46"/>
      <c r="I31" s="46"/>
      <c r="J31" s="46"/>
      <c r="K31" s="46"/>
      <c r="L31" s="46"/>
      <c r="M31" s="46"/>
    </row>
    <row r="32" ht="24.75" customHeight="1"/>
    <row r="33" ht="24.75" customHeight="1"/>
  </sheetData>
  <mergeCells count="3">
    <mergeCell ref="M5:M6"/>
    <mergeCell ref="I5:I6"/>
    <mergeCell ref="J5:L5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2"/>
  <headerFooter alignWithMargins="0">
    <oddFooter>&amp;C&amp;"細明體,標準"丙&amp;"Times New Roman,標準" &amp;P+3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75" zoomScaleNormal="75" zoomScaleSheetLayoutView="75" workbookViewId="0" topLeftCell="A1">
      <selection activeCell="F10" sqref="F10"/>
    </sheetView>
  </sheetViews>
  <sheetFormatPr defaultColWidth="9.00390625" defaultRowHeight="15.75"/>
  <cols>
    <col min="1" max="1" width="2.75390625" style="0" customWidth="1"/>
    <col min="2" max="4" width="2.625" style="0" customWidth="1"/>
    <col min="5" max="5" width="23.25390625" style="0" customWidth="1"/>
    <col min="6" max="8" width="17.50390625" style="0" customWidth="1"/>
    <col min="9" max="9" width="16.625" style="0" customWidth="1"/>
    <col min="10" max="10" width="18.50390625" style="0" customWidth="1"/>
    <col min="11" max="12" width="17.125" style="0" customWidth="1"/>
    <col min="13" max="13" width="16.75390625" style="10" customWidth="1"/>
  </cols>
  <sheetData>
    <row r="1" spans="1:13" ht="15.75" customHeight="1">
      <c r="A1" s="12"/>
      <c r="B1" s="5"/>
      <c r="C1" s="5"/>
      <c r="D1" s="5"/>
      <c r="E1" s="5"/>
      <c r="F1" s="5"/>
      <c r="G1" s="5"/>
      <c r="H1" s="3"/>
      <c r="I1" s="38"/>
      <c r="J1" s="39"/>
      <c r="K1" s="3"/>
      <c r="L1" s="5"/>
      <c r="M1" s="11"/>
    </row>
    <row r="2" spans="1:13" ht="24.75" customHeight="1">
      <c r="A2" s="12"/>
      <c r="B2" s="2"/>
      <c r="C2" s="3"/>
      <c r="D2" s="4"/>
      <c r="E2" s="4"/>
      <c r="F2" s="5"/>
      <c r="G2" s="5"/>
      <c r="H2" s="58" t="s">
        <v>26</v>
      </c>
      <c r="I2" s="59" t="s">
        <v>63</v>
      </c>
      <c r="K2" s="3"/>
      <c r="L2" s="5"/>
      <c r="M2" s="11"/>
    </row>
    <row r="3" spans="1:13" ht="24.75" customHeight="1">
      <c r="A3" s="12"/>
      <c r="B3" s="6"/>
      <c r="C3" s="6"/>
      <c r="D3" s="7"/>
      <c r="E3" s="7"/>
      <c r="F3" s="5"/>
      <c r="G3" s="5"/>
      <c r="H3" s="88" t="s">
        <v>46</v>
      </c>
      <c r="I3" s="89" t="s">
        <v>0</v>
      </c>
      <c r="K3" s="5"/>
      <c r="L3" s="5"/>
      <c r="M3" s="11"/>
    </row>
    <row r="4" spans="1:13" s="66" customFormat="1" ht="24.75" customHeight="1" thickBot="1">
      <c r="A4" s="63"/>
      <c r="B4" s="63"/>
      <c r="C4" s="63"/>
      <c r="D4" s="63"/>
      <c r="E4" s="64"/>
      <c r="F4" s="63"/>
      <c r="G4" s="63"/>
      <c r="H4" s="22" t="s">
        <v>62</v>
      </c>
      <c r="I4" s="23" t="s">
        <v>71</v>
      </c>
      <c r="K4" s="63"/>
      <c r="L4" s="63"/>
      <c r="M4" s="65"/>
    </row>
    <row r="5" spans="1:13" s="69" customFormat="1" ht="24.75" customHeight="1">
      <c r="A5" s="24" t="s">
        <v>27</v>
      </c>
      <c r="B5" s="67"/>
      <c r="C5" s="67"/>
      <c r="D5" s="67"/>
      <c r="E5" s="68"/>
      <c r="F5" s="24" t="s">
        <v>28</v>
      </c>
      <c r="G5" s="67"/>
      <c r="H5" s="68"/>
      <c r="I5" s="24" t="s">
        <v>29</v>
      </c>
      <c r="J5" s="67"/>
      <c r="K5" s="67"/>
      <c r="L5" s="158" t="s">
        <v>32</v>
      </c>
      <c r="M5" s="157" t="s">
        <v>60</v>
      </c>
    </row>
    <row r="6" spans="1:13" s="69" customFormat="1" ht="24.75" customHeight="1">
      <c r="A6" s="33" t="s">
        <v>2</v>
      </c>
      <c r="B6" s="92" t="s">
        <v>3</v>
      </c>
      <c r="C6" s="33" t="s">
        <v>4</v>
      </c>
      <c r="D6" s="33" t="s">
        <v>5</v>
      </c>
      <c r="E6" s="25" t="s">
        <v>6</v>
      </c>
      <c r="F6" s="26" t="s">
        <v>30</v>
      </c>
      <c r="G6" s="36" t="s">
        <v>40</v>
      </c>
      <c r="H6" s="27" t="s">
        <v>31</v>
      </c>
      <c r="I6" s="81" t="s">
        <v>41</v>
      </c>
      <c r="J6" s="27" t="s">
        <v>9</v>
      </c>
      <c r="K6" s="27" t="s">
        <v>61</v>
      </c>
      <c r="L6" s="159"/>
      <c r="M6" s="149"/>
    </row>
    <row r="7" spans="1:13" s="104" customFormat="1" ht="26.25" customHeight="1">
      <c r="A7" s="101"/>
      <c r="B7" s="133"/>
      <c r="C7" s="101"/>
      <c r="D7" s="102" t="s">
        <v>10</v>
      </c>
      <c r="E7" s="134" t="s">
        <v>11</v>
      </c>
      <c r="F7" s="115">
        <f aca="true" t="shared" si="0" ref="F7:M7">F8</f>
        <v>31615730000</v>
      </c>
      <c r="G7" s="100">
        <f t="shared" si="0"/>
        <v>0</v>
      </c>
      <c r="H7" s="115">
        <f t="shared" si="0"/>
        <v>31615730000</v>
      </c>
      <c r="I7" s="115">
        <f t="shared" si="0"/>
        <v>4496836000</v>
      </c>
      <c r="J7" s="115">
        <f t="shared" si="0"/>
        <v>8118894000</v>
      </c>
      <c r="K7" s="115">
        <f t="shared" si="0"/>
        <v>12615730000</v>
      </c>
      <c r="L7" s="100">
        <f t="shared" si="0"/>
        <v>0</v>
      </c>
      <c r="M7" s="116">
        <f t="shared" si="0"/>
        <v>12615730000</v>
      </c>
    </row>
    <row r="8" spans="1:13" s="55" customFormat="1" ht="25.5" customHeight="1">
      <c r="A8" s="130">
        <v>1</v>
      </c>
      <c r="B8" s="135"/>
      <c r="C8" s="129"/>
      <c r="D8" s="129"/>
      <c r="E8" s="136" t="s">
        <v>38</v>
      </c>
      <c r="F8" s="115">
        <f>F9</f>
        <v>31615730000</v>
      </c>
      <c r="G8" s="100">
        <f>G9</f>
        <v>0</v>
      </c>
      <c r="H8" s="115">
        <f>F8+G8</f>
        <v>31615730000</v>
      </c>
      <c r="I8" s="115">
        <f>I9</f>
        <v>4496836000</v>
      </c>
      <c r="J8" s="115">
        <f>J9</f>
        <v>8118894000</v>
      </c>
      <c r="K8" s="115">
        <f>I8+J8</f>
        <v>12615730000</v>
      </c>
      <c r="L8" s="100">
        <f>L9</f>
        <v>0</v>
      </c>
      <c r="M8" s="117">
        <f>M9</f>
        <v>12615730000</v>
      </c>
    </row>
    <row r="9" spans="1:13" s="55" customFormat="1" ht="25.5" customHeight="1">
      <c r="A9" s="130"/>
      <c r="B9" s="135">
        <v>1</v>
      </c>
      <c r="C9" s="129"/>
      <c r="D9" s="129"/>
      <c r="E9" s="137" t="s">
        <v>36</v>
      </c>
      <c r="F9" s="115">
        <f>F10+F11</f>
        <v>31615730000</v>
      </c>
      <c r="G9" s="100">
        <f>SUM(G10:G18)</f>
        <v>0</v>
      </c>
      <c r="H9" s="115">
        <f>F9+G9</f>
        <v>31615730000</v>
      </c>
      <c r="I9" s="115">
        <f>I10+I11</f>
        <v>4496836000</v>
      </c>
      <c r="J9" s="115">
        <f>J10+J11</f>
        <v>8118894000</v>
      </c>
      <c r="K9" s="115">
        <f>I9+J9</f>
        <v>12615730000</v>
      </c>
      <c r="L9" s="100">
        <f>L10+L11</f>
        <v>0</v>
      </c>
      <c r="M9" s="117">
        <f>M10+M11</f>
        <v>12615730000</v>
      </c>
    </row>
    <row r="10" spans="1:13" s="55" customFormat="1" ht="25.5" customHeight="1">
      <c r="A10" s="129"/>
      <c r="B10" s="138"/>
      <c r="C10" s="129">
        <v>1</v>
      </c>
      <c r="D10" s="129"/>
      <c r="E10" s="108" t="s">
        <v>37</v>
      </c>
      <c r="F10" s="118">
        <v>8000000000</v>
      </c>
      <c r="G10" s="100">
        <v>0</v>
      </c>
      <c r="H10" s="118">
        <f>F10+G10</f>
        <v>8000000000</v>
      </c>
      <c r="I10" s="131">
        <v>0</v>
      </c>
      <c r="J10" s="118">
        <v>8000000000</v>
      </c>
      <c r="K10" s="118">
        <f>I10+J10</f>
        <v>8000000000</v>
      </c>
      <c r="L10" s="99">
        <v>0</v>
      </c>
      <c r="M10" s="119">
        <f>K10-L10</f>
        <v>8000000000</v>
      </c>
    </row>
    <row r="11" spans="1:13" s="55" customFormat="1" ht="25.5" customHeight="1">
      <c r="A11" s="129"/>
      <c r="B11" s="138"/>
      <c r="C11" s="129">
        <v>2</v>
      </c>
      <c r="D11" s="129"/>
      <c r="E11" s="108" t="s">
        <v>39</v>
      </c>
      <c r="F11" s="118">
        <v>23615730000</v>
      </c>
      <c r="G11" s="100">
        <v>0</v>
      </c>
      <c r="H11" s="118">
        <f>F11+G11</f>
        <v>23615730000</v>
      </c>
      <c r="I11" s="118">
        <v>4496836000</v>
      </c>
      <c r="J11" s="118">
        <v>118894000</v>
      </c>
      <c r="K11" s="118">
        <f>I11+J11</f>
        <v>4615730000</v>
      </c>
      <c r="L11" s="99">
        <v>0</v>
      </c>
      <c r="M11" s="119">
        <f>K11-L11</f>
        <v>4615730000</v>
      </c>
    </row>
    <row r="12" spans="1:13" ht="20.25" customHeight="1">
      <c r="A12" s="34"/>
      <c r="B12" s="93"/>
      <c r="C12" s="34"/>
      <c r="D12" s="34"/>
      <c r="E12" s="47"/>
      <c r="F12" s="139"/>
      <c r="G12" s="140"/>
      <c r="H12" s="139"/>
      <c r="I12" s="139"/>
      <c r="J12" s="140"/>
      <c r="K12" s="139"/>
      <c r="L12" s="139"/>
      <c r="M12" s="141"/>
    </row>
    <row r="13" spans="1:13" ht="22.5" customHeight="1">
      <c r="A13" s="34"/>
      <c r="B13" s="93"/>
      <c r="C13" s="34"/>
      <c r="D13" s="34"/>
      <c r="E13" s="48"/>
      <c r="F13" s="140"/>
      <c r="G13" s="140"/>
      <c r="H13" s="140"/>
      <c r="I13" s="140"/>
      <c r="J13" s="140"/>
      <c r="K13" s="140"/>
      <c r="L13" s="140"/>
      <c r="M13" s="142"/>
    </row>
    <row r="14" spans="1:13" s="55" customFormat="1" ht="24.75" customHeight="1">
      <c r="A14" s="54"/>
      <c r="B14" s="94"/>
      <c r="C14" s="54"/>
      <c r="D14" s="54"/>
      <c r="E14" s="50"/>
      <c r="F14" s="118"/>
      <c r="G14" s="118"/>
      <c r="H14" s="118"/>
      <c r="I14" s="118"/>
      <c r="J14" s="118"/>
      <c r="K14" s="118"/>
      <c r="L14" s="118"/>
      <c r="M14" s="119"/>
    </row>
    <row r="15" spans="1:13" ht="15" customHeight="1">
      <c r="A15" s="34"/>
      <c r="B15" s="93"/>
      <c r="C15" s="34"/>
      <c r="D15" s="34"/>
      <c r="E15" s="48"/>
      <c r="F15" s="140"/>
      <c r="G15" s="140"/>
      <c r="H15" s="140"/>
      <c r="I15" s="140"/>
      <c r="J15" s="140"/>
      <c r="K15" s="140"/>
      <c r="L15" s="140"/>
      <c r="M15" s="143"/>
    </row>
    <row r="16" spans="1:13" s="53" customFormat="1" ht="13.5" customHeight="1">
      <c r="A16" s="52"/>
      <c r="B16" s="95"/>
      <c r="C16" s="52"/>
      <c r="D16" s="52"/>
      <c r="E16" s="9"/>
      <c r="F16" s="144"/>
      <c r="G16" s="144"/>
      <c r="H16" s="144"/>
      <c r="I16" s="144"/>
      <c r="J16" s="144"/>
      <c r="K16" s="144"/>
      <c r="L16" s="144"/>
      <c r="M16" s="145"/>
    </row>
    <row r="17" spans="1:13" s="56" customFormat="1" ht="19.5" customHeight="1">
      <c r="A17" s="34"/>
      <c r="B17" s="93"/>
      <c r="C17" s="34"/>
      <c r="D17" s="34"/>
      <c r="E17" s="48"/>
      <c r="F17" s="140"/>
      <c r="G17" s="140"/>
      <c r="H17" s="140"/>
      <c r="I17" s="140"/>
      <c r="J17" s="140"/>
      <c r="K17" s="140"/>
      <c r="L17" s="140"/>
      <c r="M17" s="142"/>
    </row>
    <row r="18" spans="1:13" ht="20.25" customHeight="1">
      <c r="A18" s="34"/>
      <c r="B18" s="93"/>
      <c r="C18" s="34"/>
      <c r="D18" s="34"/>
      <c r="E18" s="49"/>
      <c r="F18" s="139"/>
      <c r="G18" s="139"/>
      <c r="H18" s="139"/>
      <c r="I18" s="139"/>
      <c r="J18" s="139"/>
      <c r="K18" s="139"/>
      <c r="L18" s="139"/>
      <c r="M18" s="141"/>
    </row>
    <row r="19" spans="1:13" ht="20.25" customHeight="1">
      <c r="A19" s="34"/>
      <c r="B19" s="93"/>
      <c r="C19" s="34"/>
      <c r="D19" s="34"/>
      <c r="E19" s="47"/>
      <c r="F19" s="139"/>
      <c r="G19" s="139"/>
      <c r="H19" s="139"/>
      <c r="I19" s="139"/>
      <c r="J19" s="139"/>
      <c r="K19" s="139"/>
      <c r="L19" s="139"/>
      <c r="M19" s="141"/>
    </row>
    <row r="20" spans="1:13" ht="20.25" customHeight="1">
      <c r="A20" s="34"/>
      <c r="B20" s="93"/>
      <c r="C20" s="34"/>
      <c r="D20" s="34"/>
      <c r="E20" s="48"/>
      <c r="F20" s="140"/>
      <c r="G20" s="140"/>
      <c r="H20" s="140"/>
      <c r="I20" s="140"/>
      <c r="J20" s="140"/>
      <c r="K20" s="140"/>
      <c r="L20" s="140"/>
      <c r="M20" s="142"/>
    </row>
    <row r="21" spans="1:13" ht="22.5" customHeight="1">
      <c r="A21" s="34"/>
      <c r="B21" s="93"/>
      <c r="C21" s="34"/>
      <c r="D21" s="34"/>
      <c r="E21" s="48"/>
      <c r="F21" s="140"/>
      <c r="G21" s="140"/>
      <c r="H21" s="140"/>
      <c r="I21" s="140"/>
      <c r="J21" s="140"/>
      <c r="K21" s="140"/>
      <c r="L21" s="140"/>
      <c r="M21" s="142"/>
    </row>
    <row r="22" spans="1:13" ht="20.25" customHeight="1">
      <c r="A22" s="34"/>
      <c r="B22" s="93"/>
      <c r="C22" s="34"/>
      <c r="D22" s="34"/>
      <c r="E22" s="57"/>
      <c r="F22" s="140"/>
      <c r="G22" s="140"/>
      <c r="H22" s="140"/>
      <c r="I22" s="140"/>
      <c r="J22" s="140"/>
      <c r="K22" s="140"/>
      <c r="L22" s="140"/>
      <c r="M22" s="142"/>
    </row>
    <row r="23" spans="1:13" ht="20.25" customHeight="1">
      <c r="A23" s="34"/>
      <c r="B23" s="93"/>
      <c r="C23" s="34"/>
      <c r="D23" s="34"/>
      <c r="E23" s="49"/>
      <c r="F23" s="139"/>
      <c r="G23" s="139"/>
      <c r="H23" s="139"/>
      <c r="I23" s="139"/>
      <c r="J23" s="139"/>
      <c r="K23" s="139"/>
      <c r="L23" s="139"/>
      <c r="M23" s="141"/>
    </row>
    <row r="24" spans="1:13" ht="20.25" customHeight="1">
      <c r="A24" s="34"/>
      <c r="B24" s="93"/>
      <c r="C24" s="34"/>
      <c r="D24" s="34"/>
      <c r="E24" s="47"/>
      <c r="F24" s="139"/>
      <c r="G24" s="139"/>
      <c r="H24" s="139"/>
      <c r="I24" s="139"/>
      <c r="J24" s="139"/>
      <c r="K24" s="139"/>
      <c r="L24" s="139"/>
      <c r="M24" s="141"/>
    </row>
    <row r="25" spans="1:13" ht="20.25" customHeight="1">
      <c r="A25" s="34"/>
      <c r="B25" s="93"/>
      <c r="C25" s="34"/>
      <c r="D25" s="34"/>
      <c r="E25" s="48"/>
      <c r="F25" s="140"/>
      <c r="G25" s="140"/>
      <c r="H25" s="140"/>
      <c r="I25" s="140"/>
      <c r="J25" s="140"/>
      <c r="K25" s="140"/>
      <c r="L25" s="140"/>
      <c r="M25" s="142"/>
    </row>
    <row r="26" spans="1:13" ht="20.25" customHeight="1">
      <c r="A26" s="34"/>
      <c r="B26" s="93"/>
      <c r="C26" s="34"/>
      <c r="D26" s="34"/>
      <c r="E26" s="50"/>
      <c r="F26" s="140"/>
      <c r="G26" s="140"/>
      <c r="H26" s="140"/>
      <c r="I26" s="140"/>
      <c r="J26" s="140"/>
      <c r="K26" s="140"/>
      <c r="L26" s="140"/>
      <c r="M26" s="142"/>
    </row>
    <row r="27" spans="1:13" ht="20.25" customHeight="1">
      <c r="A27" s="34"/>
      <c r="B27" s="93"/>
      <c r="C27" s="34"/>
      <c r="D27" s="34"/>
      <c r="E27" s="49"/>
      <c r="F27" s="139"/>
      <c r="G27" s="139"/>
      <c r="H27" s="139"/>
      <c r="I27" s="139"/>
      <c r="J27" s="139"/>
      <c r="K27" s="139"/>
      <c r="L27" s="139"/>
      <c r="M27" s="141"/>
    </row>
    <row r="28" spans="1:13" ht="20.25" customHeight="1">
      <c r="A28" s="34"/>
      <c r="B28" s="93"/>
      <c r="C28" s="34"/>
      <c r="D28" s="34"/>
      <c r="E28" s="49"/>
      <c r="F28" s="139"/>
      <c r="G28" s="139"/>
      <c r="H28" s="139"/>
      <c r="I28" s="139"/>
      <c r="J28" s="139"/>
      <c r="K28" s="139"/>
      <c r="L28" s="139"/>
      <c r="M28" s="141"/>
    </row>
    <row r="29" spans="1:13" ht="20.25" customHeight="1">
      <c r="A29" s="34"/>
      <c r="B29" s="93"/>
      <c r="C29" s="34"/>
      <c r="D29" s="34"/>
      <c r="E29" s="49"/>
      <c r="F29" s="29"/>
      <c r="G29" s="29"/>
      <c r="H29" s="29"/>
      <c r="I29" s="29"/>
      <c r="J29" s="29"/>
      <c r="K29" s="29"/>
      <c r="L29" s="29"/>
      <c r="M29" s="30"/>
    </row>
    <row r="30" spans="1:13" ht="20.25" customHeight="1">
      <c r="A30" s="34"/>
      <c r="B30" s="93"/>
      <c r="C30" s="34"/>
      <c r="D30" s="34"/>
      <c r="E30" s="49"/>
      <c r="F30" s="29"/>
      <c r="G30" s="29"/>
      <c r="H30" s="29"/>
      <c r="I30" s="29"/>
      <c r="J30" s="29"/>
      <c r="K30" s="29"/>
      <c r="L30" s="29"/>
      <c r="M30" s="30"/>
    </row>
    <row r="31" spans="1:13" ht="20.25" customHeight="1">
      <c r="A31" s="34"/>
      <c r="B31" s="93"/>
      <c r="C31" s="34"/>
      <c r="D31" s="34"/>
      <c r="E31" s="49"/>
      <c r="F31" s="29"/>
      <c r="G31" s="29"/>
      <c r="H31" s="29"/>
      <c r="I31" s="29"/>
      <c r="J31" s="29"/>
      <c r="K31" s="29"/>
      <c r="L31" s="29"/>
      <c r="M31" s="30"/>
    </row>
    <row r="32" spans="1:13" ht="20.25" customHeight="1">
      <c r="A32" s="34"/>
      <c r="B32" s="93"/>
      <c r="C32" s="34"/>
      <c r="D32" s="34"/>
      <c r="E32" s="49"/>
      <c r="F32" s="29"/>
      <c r="G32" s="29"/>
      <c r="H32" s="29"/>
      <c r="I32" s="29"/>
      <c r="J32" s="29"/>
      <c r="K32" s="29"/>
      <c r="L32" s="29"/>
      <c r="M32" s="30"/>
    </row>
    <row r="33" spans="1:13" ht="28.5" customHeight="1">
      <c r="A33" s="34"/>
      <c r="B33" s="93"/>
      <c r="C33" s="34"/>
      <c r="D33" s="34"/>
      <c r="E33" s="49"/>
      <c r="F33" s="29"/>
      <c r="G33" s="29"/>
      <c r="H33" s="29"/>
      <c r="I33" s="29"/>
      <c r="J33" s="29"/>
      <c r="K33" s="29"/>
      <c r="L33" s="29"/>
      <c r="M33" s="30"/>
    </row>
    <row r="34" spans="1:13" s="79" customFormat="1" ht="33" customHeight="1" thickBot="1">
      <c r="A34" s="82"/>
      <c r="B34" s="96"/>
      <c r="C34" s="82"/>
      <c r="D34" s="82"/>
      <c r="E34" s="91"/>
      <c r="F34" s="77"/>
      <c r="G34" s="77"/>
      <c r="H34" s="77"/>
      <c r="I34" s="77"/>
      <c r="J34" s="77"/>
      <c r="K34" s="77"/>
      <c r="L34" s="77"/>
      <c r="M34" s="78"/>
    </row>
    <row r="35" spans="1:13" s="10" customFormat="1" ht="20.25" customHeight="1">
      <c r="A35" s="80"/>
      <c r="B35" s="80"/>
      <c r="C35" s="80"/>
      <c r="D35" s="80"/>
      <c r="E35" s="62"/>
      <c r="F35" s="32"/>
      <c r="G35" s="32"/>
      <c r="H35" s="32"/>
      <c r="I35" s="32"/>
      <c r="J35" s="32"/>
      <c r="K35" s="32"/>
      <c r="L35" s="32"/>
      <c r="M35" s="32"/>
    </row>
    <row r="36" spans="1:13" ht="18.75" customHeight="1">
      <c r="A36" s="42"/>
      <c r="B36" s="61"/>
      <c r="C36" s="43"/>
      <c r="D36" s="43"/>
      <c r="E36" s="74"/>
      <c r="F36" s="75"/>
      <c r="G36" s="75"/>
      <c r="H36" s="75"/>
      <c r="I36" s="75"/>
      <c r="J36" s="75"/>
      <c r="K36" s="75"/>
      <c r="L36" s="75"/>
      <c r="M36" s="75"/>
    </row>
    <row r="37" spans="1:13" ht="18.75" customHeight="1">
      <c r="A37" s="43"/>
      <c r="B37" s="43"/>
      <c r="C37" s="43"/>
      <c r="D37" s="43"/>
      <c r="E37" s="44"/>
      <c r="F37" s="45"/>
      <c r="G37" s="45"/>
      <c r="H37" s="45"/>
      <c r="I37" s="45"/>
      <c r="J37" s="45"/>
      <c r="K37" s="46"/>
      <c r="L37" s="46"/>
      <c r="M37" s="46"/>
    </row>
    <row r="38" ht="19.5" customHeight="1">
      <c r="A38" s="43"/>
    </row>
  </sheetData>
  <mergeCells count="2">
    <mergeCell ref="M5:M6"/>
    <mergeCell ref="L5:L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2"/>
  <headerFooter alignWithMargins="0">
    <oddFooter>&amp;C&amp;"細明體,標準"丙&amp;"Times New Roman,標準" &amp;P+5</oddFooter>
  </headerFooter>
  <rowBreaks count="1" manualBreakCount="1">
    <brk id="35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75" zoomScaleNormal="75" zoomScaleSheetLayoutView="75" workbookViewId="0" topLeftCell="I1">
      <selection activeCell="I5" sqref="I5:I6"/>
    </sheetView>
  </sheetViews>
  <sheetFormatPr defaultColWidth="9.00390625" defaultRowHeight="15.75"/>
  <cols>
    <col min="1" max="4" width="2.25390625" style="0" customWidth="1"/>
    <col min="5" max="5" width="21.625" style="0" customWidth="1"/>
    <col min="6" max="8" width="17.625" style="0" customWidth="1"/>
    <col min="9" max="10" width="27.625" style="0" customWidth="1"/>
    <col min="11" max="11" width="27.625" style="10" customWidth="1"/>
    <col min="12" max="12" width="4.00390625" style="0" customWidth="1"/>
  </cols>
  <sheetData>
    <row r="1" spans="1:11" ht="15.75" customHeight="1">
      <c r="A1" s="12"/>
      <c r="B1" s="5"/>
      <c r="C1" s="5"/>
      <c r="D1" s="5"/>
      <c r="E1" s="5"/>
      <c r="F1" s="5"/>
      <c r="G1" s="5"/>
      <c r="I1" s="38"/>
      <c r="J1" s="5"/>
      <c r="K1" s="11"/>
    </row>
    <row r="2" spans="1:11" ht="24.75" customHeight="1">
      <c r="A2" s="12"/>
      <c r="B2" s="2"/>
      <c r="C2" s="3"/>
      <c r="D2" s="4"/>
      <c r="E2" s="4"/>
      <c r="F2" s="5"/>
      <c r="H2" s="58" t="s">
        <v>43</v>
      </c>
      <c r="I2" s="59" t="s">
        <v>64</v>
      </c>
      <c r="J2" s="4"/>
      <c r="K2" s="11"/>
    </row>
    <row r="3" spans="1:11" ht="24.75" customHeight="1">
      <c r="A3" s="12"/>
      <c r="B3" s="6"/>
      <c r="C3" s="6"/>
      <c r="D3" s="7"/>
      <c r="E3" s="7"/>
      <c r="F3" s="5"/>
      <c r="G3" s="5"/>
      <c r="H3" s="88" t="s">
        <v>47</v>
      </c>
      <c r="I3" s="89" t="s">
        <v>48</v>
      </c>
      <c r="J3" s="5"/>
      <c r="K3" s="11"/>
    </row>
    <row r="4" spans="1:11" s="69" customFormat="1" ht="24.75" customHeight="1" thickBot="1">
      <c r="A4" s="70"/>
      <c r="B4" s="70"/>
      <c r="C4" s="70"/>
      <c r="D4" s="70"/>
      <c r="E4" s="71"/>
      <c r="F4" s="70"/>
      <c r="H4" s="22" t="s">
        <v>45</v>
      </c>
      <c r="I4" s="86" t="s">
        <v>72</v>
      </c>
      <c r="J4" s="70"/>
      <c r="K4" s="72"/>
    </row>
    <row r="5" spans="1:11" s="69" customFormat="1" ht="24.75" customHeight="1">
      <c r="A5" s="24" t="s">
        <v>33</v>
      </c>
      <c r="B5" s="67"/>
      <c r="C5" s="67"/>
      <c r="D5" s="67"/>
      <c r="E5" s="68"/>
      <c r="F5" s="24" t="s">
        <v>34</v>
      </c>
      <c r="G5" s="67"/>
      <c r="H5" s="68"/>
      <c r="I5" s="162" t="s">
        <v>66</v>
      </c>
      <c r="J5" s="163" t="s">
        <v>92</v>
      </c>
      <c r="K5" s="160" t="s">
        <v>65</v>
      </c>
    </row>
    <row r="6" spans="1:11" s="69" customFormat="1" ht="24.75" customHeight="1">
      <c r="A6" s="33" t="s">
        <v>2</v>
      </c>
      <c r="B6" s="33" t="s">
        <v>3</v>
      </c>
      <c r="C6" s="33" t="s">
        <v>4</v>
      </c>
      <c r="D6" s="33" t="s">
        <v>5</v>
      </c>
      <c r="E6" s="25" t="s">
        <v>6</v>
      </c>
      <c r="F6" s="26" t="s">
        <v>30</v>
      </c>
      <c r="G6" s="81" t="s">
        <v>44</v>
      </c>
      <c r="H6" s="25" t="s">
        <v>35</v>
      </c>
      <c r="I6" s="153"/>
      <c r="J6" s="164"/>
      <c r="K6" s="161"/>
    </row>
    <row r="7" spans="1:11" s="10" customFormat="1" ht="27" customHeight="1">
      <c r="A7" s="122"/>
      <c r="B7" s="123"/>
      <c r="C7" s="123"/>
      <c r="D7" s="124" t="s">
        <v>10</v>
      </c>
      <c r="E7" s="87" t="s">
        <v>11</v>
      </c>
      <c r="F7" s="146">
        <f>F8</f>
        <v>31615730000</v>
      </c>
      <c r="G7" s="100">
        <f>G8</f>
        <v>0</v>
      </c>
      <c r="H7" s="146">
        <f>H8</f>
        <v>31615730000</v>
      </c>
      <c r="I7" s="139">
        <f>I8</f>
        <v>31615730000</v>
      </c>
      <c r="J7" s="139">
        <f>J8</f>
        <v>19000000000</v>
      </c>
      <c r="K7" s="147">
        <f>I7-J7</f>
        <v>12615730000</v>
      </c>
    </row>
    <row r="8" spans="1:11" ht="24" customHeight="1">
      <c r="A8" s="126">
        <v>1</v>
      </c>
      <c r="B8" s="126"/>
      <c r="C8" s="125"/>
      <c r="D8" s="125"/>
      <c r="E8" s="49" t="s">
        <v>38</v>
      </c>
      <c r="F8" s="139">
        <f>F9</f>
        <v>31615730000</v>
      </c>
      <c r="G8" s="100">
        <f>G9</f>
        <v>0</v>
      </c>
      <c r="H8" s="139">
        <f>F8+G8</f>
        <v>31615730000</v>
      </c>
      <c r="I8" s="139">
        <f>I9</f>
        <v>31615730000</v>
      </c>
      <c r="J8" s="139">
        <f>J9</f>
        <v>19000000000</v>
      </c>
      <c r="K8" s="141">
        <f>I8-J8</f>
        <v>12615730000</v>
      </c>
    </row>
    <row r="9" spans="1:11" ht="24" customHeight="1">
      <c r="A9" s="126"/>
      <c r="B9" s="126">
        <v>1</v>
      </c>
      <c r="C9" s="125"/>
      <c r="D9" s="125"/>
      <c r="E9" s="47" t="s">
        <v>36</v>
      </c>
      <c r="F9" s="139">
        <f>F10+F11</f>
        <v>31615730000</v>
      </c>
      <c r="G9" s="100">
        <f>SUM(G10:G11)</f>
        <v>0</v>
      </c>
      <c r="H9" s="139">
        <f>F9+G9</f>
        <v>31615730000</v>
      </c>
      <c r="I9" s="139">
        <f>I10+I11</f>
        <v>31615730000</v>
      </c>
      <c r="J9" s="139">
        <f>J10+J11</f>
        <v>19000000000</v>
      </c>
      <c r="K9" s="141">
        <f>I9-J9</f>
        <v>12615730000</v>
      </c>
    </row>
    <row r="10" spans="1:11" ht="24" customHeight="1">
      <c r="A10" s="125"/>
      <c r="B10" s="125"/>
      <c r="C10" s="125">
        <v>1</v>
      </c>
      <c r="D10" s="125"/>
      <c r="E10" s="73" t="s">
        <v>37</v>
      </c>
      <c r="F10" s="140">
        <v>8000000000</v>
      </c>
      <c r="G10" s="100">
        <v>0</v>
      </c>
      <c r="H10" s="140">
        <f>F10+G10</f>
        <v>8000000000</v>
      </c>
      <c r="I10" s="140">
        <v>8000000000</v>
      </c>
      <c r="J10" s="99">
        <v>0</v>
      </c>
      <c r="K10" s="142">
        <f>I10-J10</f>
        <v>8000000000</v>
      </c>
    </row>
    <row r="11" spans="1:11" ht="24" customHeight="1">
      <c r="A11" s="125"/>
      <c r="B11" s="125"/>
      <c r="C11" s="125">
        <v>2</v>
      </c>
      <c r="D11" s="125"/>
      <c r="E11" s="73" t="s">
        <v>39</v>
      </c>
      <c r="F11" s="140">
        <v>23615730000</v>
      </c>
      <c r="G11" s="100">
        <v>0</v>
      </c>
      <c r="H11" s="140">
        <f>F11+G11</f>
        <v>23615730000</v>
      </c>
      <c r="I11" s="140">
        <v>23615730000</v>
      </c>
      <c r="J11" s="140">
        <v>19000000000</v>
      </c>
      <c r="K11" s="143">
        <f>I11-J11</f>
        <v>4615730000</v>
      </c>
    </row>
    <row r="12" spans="1:11" ht="18.75" customHeight="1">
      <c r="A12" s="125"/>
      <c r="B12" s="125"/>
      <c r="C12" s="125"/>
      <c r="D12" s="125"/>
      <c r="E12" s="47"/>
      <c r="F12" s="139"/>
      <c r="G12" s="140"/>
      <c r="H12" s="139"/>
      <c r="I12" s="139"/>
      <c r="J12" s="139"/>
      <c r="K12" s="141"/>
    </row>
    <row r="13" spans="1:11" ht="18.75" customHeight="1">
      <c r="A13" s="34"/>
      <c r="B13" s="34"/>
      <c r="C13" s="34"/>
      <c r="D13" s="34"/>
      <c r="E13" s="48"/>
      <c r="F13" s="140"/>
      <c r="G13" s="140"/>
      <c r="H13" s="140"/>
      <c r="I13" s="140"/>
      <c r="J13" s="140"/>
      <c r="K13" s="142"/>
    </row>
    <row r="14" spans="1:11" ht="18.75" customHeight="1">
      <c r="A14" s="34"/>
      <c r="B14" s="34"/>
      <c r="C14" s="34"/>
      <c r="D14" s="34"/>
      <c r="E14" s="50"/>
      <c r="F14" s="31"/>
      <c r="G14" s="31"/>
      <c r="H14" s="31"/>
      <c r="I14" s="31"/>
      <c r="J14" s="31"/>
      <c r="K14" s="32"/>
    </row>
    <row r="15" spans="1:11" ht="18.75" customHeight="1">
      <c r="A15" s="34"/>
      <c r="B15" s="34"/>
      <c r="C15" s="34"/>
      <c r="D15" s="34"/>
      <c r="E15" s="48"/>
      <c r="F15" s="31"/>
      <c r="G15" s="31"/>
      <c r="H15" s="31"/>
      <c r="I15" s="31"/>
      <c r="J15" s="31"/>
      <c r="K15" s="32"/>
    </row>
    <row r="16" spans="1:11" ht="18.75" customHeight="1">
      <c r="A16" s="34"/>
      <c r="B16" s="34"/>
      <c r="C16" s="34"/>
      <c r="D16" s="34"/>
      <c r="E16" s="9"/>
      <c r="F16" s="31"/>
      <c r="G16" s="31"/>
      <c r="H16" s="31"/>
      <c r="I16" s="31"/>
      <c r="J16" s="31"/>
      <c r="K16" s="32"/>
    </row>
    <row r="17" spans="1:11" ht="18.75" customHeight="1">
      <c r="A17" s="34"/>
      <c r="B17" s="34"/>
      <c r="C17" s="34"/>
      <c r="D17" s="34"/>
      <c r="E17" s="48"/>
      <c r="F17" s="31"/>
      <c r="G17" s="31"/>
      <c r="H17" s="31"/>
      <c r="I17" s="31"/>
      <c r="J17" s="31"/>
      <c r="K17" s="32"/>
    </row>
    <row r="18" spans="1:11" ht="18.75" customHeight="1">
      <c r="A18" s="34"/>
      <c r="B18" s="34"/>
      <c r="C18" s="34"/>
      <c r="D18" s="34"/>
      <c r="E18" s="49"/>
      <c r="F18" s="29"/>
      <c r="G18" s="29"/>
      <c r="H18" s="29"/>
      <c r="I18" s="29"/>
      <c r="J18" s="29"/>
      <c r="K18" s="30"/>
    </row>
    <row r="19" spans="1:11" ht="18.75" customHeight="1">
      <c r="A19" s="34"/>
      <c r="B19" s="34"/>
      <c r="C19" s="34"/>
      <c r="D19" s="34"/>
      <c r="E19" s="47"/>
      <c r="F19" s="29"/>
      <c r="G19" s="29"/>
      <c r="H19" s="29"/>
      <c r="I19" s="29"/>
      <c r="J19" s="29"/>
      <c r="K19" s="30"/>
    </row>
    <row r="20" spans="1:11" ht="18.75" customHeight="1">
      <c r="A20" s="34"/>
      <c r="B20" s="34"/>
      <c r="C20" s="34"/>
      <c r="D20" s="34"/>
      <c r="E20" s="48"/>
      <c r="F20" s="31"/>
      <c r="G20" s="31"/>
      <c r="H20" s="31"/>
      <c r="I20" s="31"/>
      <c r="J20" s="31"/>
      <c r="K20" s="32"/>
    </row>
    <row r="21" spans="1:11" ht="18.75" customHeight="1">
      <c r="A21" s="34"/>
      <c r="B21" s="34"/>
      <c r="C21" s="34"/>
      <c r="D21" s="34"/>
      <c r="E21" s="48"/>
      <c r="F21" s="31"/>
      <c r="G21" s="31"/>
      <c r="H21" s="31"/>
      <c r="I21" s="31"/>
      <c r="J21" s="31"/>
      <c r="K21" s="32"/>
    </row>
    <row r="22" spans="1:11" ht="18.75" customHeight="1">
      <c r="A22" s="34"/>
      <c r="B22" s="34"/>
      <c r="C22" s="34"/>
      <c r="D22" s="34"/>
      <c r="E22" s="57"/>
      <c r="F22" s="31"/>
      <c r="G22" s="31"/>
      <c r="H22" s="31"/>
      <c r="I22" s="31"/>
      <c r="J22" s="31"/>
      <c r="K22" s="32"/>
    </row>
    <row r="23" spans="1:11" ht="18.75" customHeight="1">
      <c r="A23" s="34"/>
      <c r="B23" s="34"/>
      <c r="C23" s="34"/>
      <c r="D23" s="34"/>
      <c r="E23" s="57"/>
      <c r="F23" s="31"/>
      <c r="G23" s="31"/>
      <c r="H23" s="31"/>
      <c r="I23" s="31"/>
      <c r="J23" s="31"/>
      <c r="K23" s="32"/>
    </row>
    <row r="24" spans="1:11" ht="18.75" customHeight="1">
      <c r="A24" s="34"/>
      <c r="B24" s="34"/>
      <c r="C24" s="34"/>
      <c r="D24" s="34"/>
      <c r="E24" s="57"/>
      <c r="F24" s="31"/>
      <c r="G24" s="31"/>
      <c r="H24" s="31"/>
      <c r="I24" s="31"/>
      <c r="J24" s="31"/>
      <c r="K24" s="32"/>
    </row>
    <row r="25" spans="1:11" ht="18.75" customHeight="1">
      <c r="A25" s="34"/>
      <c r="B25" s="34"/>
      <c r="C25" s="34"/>
      <c r="D25" s="34"/>
      <c r="E25" s="57"/>
      <c r="F25" s="31"/>
      <c r="G25" s="31"/>
      <c r="H25" s="31"/>
      <c r="I25" s="31"/>
      <c r="J25" s="31"/>
      <c r="K25" s="32"/>
    </row>
    <row r="26" spans="1:11" ht="18.75" customHeight="1">
      <c r="A26" s="34"/>
      <c r="B26" s="34"/>
      <c r="C26" s="34"/>
      <c r="D26" s="34"/>
      <c r="E26" s="57"/>
      <c r="F26" s="31"/>
      <c r="G26" s="31"/>
      <c r="H26" s="31"/>
      <c r="I26" s="31"/>
      <c r="J26" s="31"/>
      <c r="K26" s="32"/>
    </row>
    <row r="27" spans="1:11" ht="18.75" customHeight="1">
      <c r="A27" s="34"/>
      <c r="B27" s="34"/>
      <c r="C27" s="34"/>
      <c r="D27" s="34"/>
      <c r="E27" s="57"/>
      <c r="F27" s="31"/>
      <c r="G27" s="31"/>
      <c r="H27" s="31"/>
      <c r="I27" s="31"/>
      <c r="J27" s="31"/>
      <c r="K27" s="32"/>
    </row>
    <row r="28" spans="1:11" ht="18.75" customHeight="1">
      <c r="A28" s="34"/>
      <c r="B28" s="34"/>
      <c r="C28" s="34"/>
      <c r="D28" s="34"/>
      <c r="E28" s="57"/>
      <c r="F28" s="31"/>
      <c r="G28" s="31"/>
      <c r="H28" s="31"/>
      <c r="I28" s="31"/>
      <c r="J28" s="31"/>
      <c r="K28" s="32"/>
    </row>
    <row r="29" spans="1:11" ht="18.75" customHeight="1">
      <c r="A29" s="34"/>
      <c r="B29" s="34"/>
      <c r="C29" s="34"/>
      <c r="D29" s="34"/>
      <c r="E29" s="57"/>
      <c r="F29" s="31"/>
      <c r="G29" s="31"/>
      <c r="H29" s="31"/>
      <c r="I29" s="31"/>
      <c r="J29" s="31"/>
      <c r="K29" s="32"/>
    </row>
    <row r="30" spans="1:11" ht="18.75" customHeight="1">
      <c r="A30" s="34"/>
      <c r="B30" s="34"/>
      <c r="C30" s="34"/>
      <c r="D30" s="34"/>
      <c r="E30" s="57"/>
      <c r="F30" s="31"/>
      <c r="G30" s="31"/>
      <c r="H30" s="31"/>
      <c r="I30" s="31"/>
      <c r="J30" s="31"/>
      <c r="K30" s="32"/>
    </row>
    <row r="31" spans="1:11" ht="18.75" customHeight="1">
      <c r="A31" s="34"/>
      <c r="B31" s="34"/>
      <c r="C31" s="34"/>
      <c r="D31" s="34"/>
      <c r="E31" s="57"/>
      <c r="F31" s="31"/>
      <c r="G31" s="31"/>
      <c r="H31" s="31"/>
      <c r="I31" s="31"/>
      <c r="J31" s="31"/>
      <c r="K31" s="32"/>
    </row>
    <row r="32" spans="1:11" ht="18.75" customHeight="1">
      <c r="A32" s="34"/>
      <c r="B32" s="34"/>
      <c r="C32" s="34"/>
      <c r="D32" s="34"/>
      <c r="E32" s="57"/>
      <c r="F32" s="31"/>
      <c r="G32" s="31"/>
      <c r="H32" s="31"/>
      <c r="I32" s="31"/>
      <c r="J32" s="31"/>
      <c r="K32" s="32"/>
    </row>
    <row r="33" spans="1:11" ht="30.75" customHeight="1">
      <c r="A33" s="34"/>
      <c r="B33" s="34"/>
      <c r="C33" s="34"/>
      <c r="D33" s="34"/>
      <c r="E33" s="48"/>
      <c r="F33" s="31"/>
      <c r="G33" s="31"/>
      <c r="H33" s="31"/>
      <c r="I33" s="31"/>
      <c r="J33" s="31"/>
      <c r="K33" s="32"/>
    </row>
    <row r="34" spans="1:11" ht="30.75" customHeight="1">
      <c r="A34" s="34"/>
      <c r="B34" s="34"/>
      <c r="C34" s="34"/>
      <c r="D34" s="34"/>
      <c r="E34" s="50"/>
      <c r="F34" s="31"/>
      <c r="G34" s="31"/>
      <c r="H34" s="31"/>
      <c r="I34" s="31"/>
      <c r="J34" s="31"/>
      <c r="K34" s="32"/>
    </row>
    <row r="35" spans="1:11" s="79" customFormat="1" ht="18.75" customHeight="1" thickBot="1">
      <c r="A35" s="82"/>
      <c r="B35" s="82"/>
      <c r="C35" s="82"/>
      <c r="D35" s="82"/>
      <c r="E35" s="83"/>
      <c r="F35" s="84"/>
      <c r="G35" s="84"/>
      <c r="H35" s="84"/>
      <c r="I35" s="84"/>
      <c r="J35" s="84"/>
      <c r="K35" s="85"/>
    </row>
    <row r="36" spans="1:11" ht="18.75" customHeight="1">
      <c r="A36" s="80"/>
      <c r="B36" s="80"/>
      <c r="C36" s="80"/>
      <c r="D36" s="80"/>
      <c r="E36" s="90"/>
      <c r="F36" s="30"/>
      <c r="G36" s="30"/>
      <c r="H36" s="30"/>
      <c r="I36" s="30"/>
      <c r="J36" s="30"/>
      <c r="K36" s="30"/>
    </row>
    <row r="37" spans="1:11" ht="18.75" customHeight="1">
      <c r="A37" s="42"/>
      <c r="B37" s="61"/>
      <c r="C37" s="61"/>
      <c r="D37" s="61"/>
      <c r="E37" s="62"/>
      <c r="F37" s="46"/>
      <c r="G37" s="46"/>
      <c r="H37" s="46"/>
      <c r="I37" s="46"/>
      <c r="J37" s="46"/>
      <c r="K37" s="46"/>
    </row>
    <row r="38" ht="24.75" customHeight="1"/>
    <row r="39" ht="24.75" customHeight="1"/>
  </sheetData>
  <mergeCells count="3">
    <mergeCell ref="K5:K6"/>
    <mergeCell ref="I5:I6"/>
    <mergeCell ref="J5:J6"/>
  </mergeCells>
  <printOptions horizontalCentered="1"/>
  <pageMargins left="0.4724409448818898" right="0.4724409448818898" top="0.7874015748031497" bottom="0.7874015748031497" header="0.5118110236220472" footer="0.3937007874015748"/>
  <pageSetup horizontalDpi="600" verticalDpi="600" orientation="portrait" pageOrder="overThenDown" paperSize="9" r:id="rId2"/>
  <headerFooter alignWithMargins="0">
    <oddFooter>&amp;C&amp;"細明體,標準"丙&amp;"Times New Roman,標準" &amp;P+7</oddFooter>
  </headerFooter>
  <colBreaks count="1" manualBreakCount="1">
    <brk id="8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會計管理中心</cp:lastModifiedBy>
  <cp:lastPrinted>2005-08-24T00:50:19Z</cp:lastPrinted>
  <dcterms:created xsi:type="dcterms:W3CDTF">1997-09-08T00:35:34Z</dcterms:created>
  <dcterms:modified xsi:type="dcterms:W3CDTF">2005-08-24T00:51:05Z</dcterms:modified>
  <cp:category/>
  <cp:version/>
  <cp:contentType/>
  <cp:contentStatus/>
</cp:coreProperties>
</file>