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65" windowHeight="6405" activeTab="1"/>
  </bookViews>
  <sheets>
    <sheet name="清理收支決算表" sheetId="1" r:id="rId1"/>
    <sheet name="資產負債決算表" sheetId="2" r:id="rId2"/>
  </sheets>
  <definedNames>
    <definedName name="_xlnm.Print_Area" localSheetId="0">'清理收支決算表'!$A:$IV</definedName>
  </definedNames>
  <calcPr fullCalcOnLoad="1"/>
</workbook>
</file>

<file path=xl/sharedStrings.xml><?xml version="1.0" encoding="utf-8"?>
<sst xmlns="http://schemas.openxmlformats.org/spreadsheetml/2006/main" count="65" uniqueCount="60">
  <si>
    <t>％</t>
  </si>
  <si>
    <t>單位：新臺幣元</t>
  </si>
  <si>
    <t>科　　　　目</t>
  </si>
  <si>
    <r>
      <t>比較增</t>
    </r>
    <r>
      <rPr>
        <b/>
        <sz val="12"/>
        <rFont val="Times New Roman"/>
        <family val="1"/>
      </rPr>
      <t xml:space="preserve"> (</t>
    </r>
    <r>
      <rPr>
        <b/>
        <sz val="12"/>
        <rFont val="新細明體"/>
        <family val="1"/>
      </rPr>
      <t>＋</t>
    </r>
    <r>
      <rPr>
        <b/>
        <sz val="12"/>
        <rFont val="Times New Roman"/>
        <family val="1"/>
      </rPr>
      <t xml:space="preserve">) </t>
    </r>
    <r>
      <rPr>
        <b/>
        <sz val="12"/>
        <rFont val="新細明體"/>
        <family val="1"/>
      </rPr>
      <t>減</t>
    </r>
    <r>
      <rPr>
        <b/>
        <sz val="12"/>
        <rFont val="Times New Roman"/>
        <family val="1"/>
      </rPr>
      <t xml:space="preserve"> (</t>
    </r>
    <r>
      <rPr>
        <b/>
        <sz val="12"/>
        <rFont val="新細明體"/>
        <family val="1"/>
      </rPr>
      <t>－</t>
    </r>
    <r>
      <rPr>
        <b/>
        <sz val="12"/>
        <rFont val="Times New Roman"/>
        <family val="1"/>
      </rPr>
      <t>)</t>
    </r>
  </si>
  <si>
    <r>
      <t>金</t>
    </r>
    <r>
      <rPr>
        <b/>
        <sz val="12"/>
        <rFont val="Times New Roman"/>
        <family val="1"/>
      </rPr>
      <t xml:space="preserve">        </t>
    </r>
    <r>
      <rPr>
        <b/>
        <sz val="12"/>
        <rFont val="新細明體"/>
        <family val="1"/>
      </rPr>
      <t>額</t>
    </r>
  </si>
  <si>
    <t>清理收入</t>
  </si>
  <si>
    <t>　債務收入</t>
  </si>
  <si>
    <t>　勞務收入</t>
  </si>
  <si>
    <t>　農政收入</t>
  </si>
  <si>
    <r>
      <t xml:space="preserve">    </t>
    </r>
    <r>
      <rPr>
        <sz val="10"/>
        <rFont val="新細明體"/>
        <family val="1"/>
      </rPr>
      <t>財產收入</t>
    </r>
  </si>
  <si>
    <t>　政府撥入收入</t>
  </si>
  <si>
    <t>　其他收入</t>
  </si>
  <si>
    <t>　徵收收入</t>
  </si>
  <si>
    <t>清理支出</t>
  </si>
  <si>
    <r>
      <t>清理賸餘（短絀</t>
    </r>
    <r>
      <rPr>
        <b/>
        <sz val="10"/>
        <rFont val="Times New Roman"/>
        <family val="1"/>
      </rPr>
      <t xml:space="preserve"> </t>
    </r>
    <r>
      <rPr>
        <b/>
        <sz val="10"/>
        <rFont val="新細明體"/>
        <family val="1"/>
      </rPr>
      <t>─）</t>
    </r>
  </si>
  <si>
    <t>流動資產</t>
  </si>
  <si>
    <t>現金</t>
  </si>
  <si>
    <t>應收款項</t>
  </si>
  <si>
    <t>存貨</t>
  </si>
  <si>
    <t>預付款項</t>
  </si>
  <si>
    <t>短期貸墊款</t>
  </si>
  <si>
    <t>長期應收款項、貸墊款及準備金</t>
  </si>
  <si>
    <t>長期貸款</t>
  </si>
  <si>
    <t>長期墊款</t>
  </si>
  <si>
    <t>準備金</t>
  </si>
  <si>
    <t>其他資產</t>
  </si>
  <si>
    <t>什項資產</t>
  </si>
  <si>
    <t>待整理資產</t>
  </si>
  <si>
    <t>流動負債</t>
  </si>
  <si>
    <t>短期債務</t>
  </si>
  <si>
    <t>應付款項</t>
  </si>
  <si>
    <t>預收款項</t>
  </si>
  <si>
    <t>其他負債</t>
  </si>
  <si>
    <t>什項負債</t>
  </si>
  <si>
    <t>基金餘額</t>
  </si>
  <si>
    <t>累積餘絀（─）</t>
  </si>
  <si>
    <t>累積賸餘</t>
  </si>
  <si>
    <t>累積短絀（─）</t>
  </si>
  <si>
    <t>單位：新臺幣元</t>
  </si>
  <si>
    <t>科　　　　目</t>
  </si>
  <si>
    <t>合　　　　計</t>
  </si>
  <si>
    <t>流動金融資產</t>
  </si>
  <si>
    <t>長期應收款項</t>
  </si>
  <si>
    <t>流動金融負債</t>
  </si>
  <si>
    <r>
      <t>負</t>
    </r>
    <r>
      <rPr>
        <b/>
        <sz val="10"/>
        <rFont val="Times New Roman"/>
        <family val="1"/>
      </rPr>
      <t xml:space="preserve">    </t>
    </r>
    <r>
      <rPr>
        <b/>
        <sz val="10"/>
        <rFont val="新細明體"/>
        <family val="1"/>
      </rPr>
      <t>債</t>
    </r>
  </si>
  <si>
    <r>
      <t>資</t>
    </r>
    <r>
      <rPr>
        <b/>
        <sz val="10"/>
        <rFont val="Times New Roman"/>
        <family val="1"/>
      </rPr>
      <t xml:space="preserve">    </t>
    </r>
    <r>
      <rPr>
        <b/>
        <sz val="10"/>
        <rFont val="新細明體"/>
        <family val="1"/>
      </rPr>
      <t>產</t>
    </r>
  </si>
  <si>
    <r>
      <t>　　　　　　　　　　　　　　　　　　中華民國</t>
    </r>
    <r>
      <rPr>
        <b/>
        <sz val="12"/>
        <rFont val="Times New Roman"/>
        <family val="1"/>
      </rPr>
      <t>95</t>
    </r>
    <r>
      <rPr>
        <b/>
        <sz val="12"/>
        <rFont val="新細明體"/>
        <family val="1"/>
      </rPr>
      <t>年</t>
    </r>
    <r>
      <rPr>
        <b/>
        <sz val="12"/>
        <rFont val="Times New Roman"/>
        <family val="1"/>
      </rPr>
      <t>2</t>
    </r>
    <r>
      <rPr>
        <b/>
        <sz val="12"/>
        <rFont val="新細明體"/>
        <family val="1"/>
      </rPr>
      <t>月</t>
    </r>
    <r>
      <rPr>
        <b/>
        <sz val="12"/>
        <rFont val="Times New Roman"/>
        <family val="1"/>
      </rPr>
      <t>4</t>
    </r>
    <r>
      <rPr>
        <b/>
        <sz val="12"/>
        <rFont val="新細明體"/>
        <family val="1"/>
      </rPr>
      <t>日</t>
    </r>
  </si>
  <si>
    <t>金　　　　額</t>
  </si>
  <si>
    <r>
      <t>實</t>
    </r>
    <r>
      <rPr>
        <b/>
        <sz val="12"/>
        <rFont val="Times New Roman"/>
        <family val="1"/>
      </rPr>
      <t xml:space="preserve">   </t>
    </r>
    <r>
      <rPr>
        <b/>
        <sz val="12"/>
        <rFont val="新細明體"/>
        <family val="1"/>
      </rPr>
      <t>際</t>
    </r>
    <r>
      <rPr>
        <b/>
        <sz val="12"/>
        <rFont val="Times New Roman"/>
        <family val="1"/>
      </rPr>
      <t xml:space="preserve">   </t>
    </r>
    <r>
      <rPr>
        <b/>
        <sz val="12"/>
        <rFont val="新細明體"/>
        <family val="1"/>
      </rPr>
      <t>數</t>
    </r>
  </si>
  <si>
    <r>
      <t>　　　　　　　　　　　中華民國</t>
    </r>
    <r>
      <rPr>
        <b/>
        <sz val="12"/>
        <rFont val="Times New Roman"/>
        <family val="1"/>
      </rPr>
      <t>95</t>
    </r>
    <r>
      <rPr>
        <b/>
        <sz val="12"/>
        <rFont val="新細明體"/>
        <family val="1"/>
      </rPr>
      <t>年</t>
    </r>
    <r>
      <rPr>
        <b/>
        <sz val="12"/>
        <rFont val="Times New Roman"/>
        <family val="1"/>
      </rPr>
      <t>1</t>
    </r>
    <r>
      <rPr>
        <b/>
        <sz val="12"/>
        <rFont val="新細明體"/>
        <family val="1"/>
      </rPr>
      <t>月</t>
    </r>
    <r>
      <rPr>
        <b/>
        <sz val="12"/>
        <rFont val="Times New Roman"/>
        <family val="1"/>
      </rPr>
      <t>1</t>
    </r>
    <r>
      <rPr>
        <b/>
        <sz val="12"/>
        <rFont val="新細明體"/>
        <family val="1"/>
      </rPr>
      <t>日至</t>
    </r>
    <r>
      <rPr>
        <b/>
        <sz val="12"/>
        <rFont val="Times New Roman"/>
        <family val="1"/>
      </rPr>
      <t>95</t>
    </r>
    <r>
      <rPr>
        <b/>
        <sz val="12"/>
        <rFont val="新細明體"/>
        <family val="1"/>
      </rPr>
      <t>年</t>
    </r>
    <r>
      <rPr>
        <b/>
        <sz val="12"/>
        <rFont val="Times New Roman"/>
        <family val="1"/>
      </rPr>
      <t>2</t>
    </r>
    <r>
      <rPr>
        <b/>
        <sz val="12"/>
        <rFont val="新細明體"/>
        <family val="1"/>
      </rPr>
      <t>月</t>
    </r>
    <r>
      <rPr>
        <b/>
        <sz val="12"/>
        <rFont val="Times New Roman"/>
        <family val="1"/>
      </rPr>
      <t>4</t>
    </r>
    <r>
      <rPr>
        <b/>
        <sz val="12"/>
        <rFont val="新細明體"/>
        <family val="1"/>
      </rPr>
      <t>日止</t>
    </r>
  </si>
  <si>
    <t xml:space="preserve">            </t>
  </si>
  <si>
    <r>
      <t>(1)</t>
    </r>
    <r>
      <rPr>
        <sz val="10"/>
        <rFont val="新細明體"/>
        <family val="1"/>
      </rPr>
      <t>九二一關懷計畫</t>
    </r>
  </si>
  <si>
    <r>
      <t>(2)</t>
    </r>
    <r>
      <rPr>
        <sz val="10"/>
        <rFont val="新細明體"/>
        <family val="1"/>
      </rPr>
      <t>清理計畫</t>
    </r>
  </si>
  <si>
    <t>本年度預算數</t>
  </si>
  <si>
    <t>解繳國庫計畫</t>
  </si>
  <si>
    <t>九二一震災社區重建更新基金清理收支決算表</t>
  </si>
  <si>
    <t>九二一震災社區重建更新基金資產負債清理決算表</t>
  </si>
  <si>
    <t>九二一震災社區重建更新
基金清理小組</t>
  </si>
  <si>
    <t>註：表內「實際數」欄係表達該基金本年度截至「九二一震災重建暫行條例」施行期限屆滿日業務收支執行數。</t>
  </si>
  <si>
    <r>
      <t xml:space="preserve">    </t>
    </r>
    <r>
      <rPr>
        <sz val="10"/>
        <color indexed="12"/>
        <rFont val="新細明體"/>
        <family val="1"/>
      </rPr>
      <t>註：表內累積賸餘係以審計部審定之期初累積賸餘加計該基金本年度截至</t>
    </r>
    <r>
      <rPr>
        <sz val="10"/>
        <color indexed="12"/>
        <rFont val="Times New Roman"/>
        <family val="1"/>
      </rPr>
      <t>2</t>
    </r>
    <r>
      <rPr>
        <sz val="10"/>
        <color indexed="12"/>
        <rFont val="新細明體"/>
        <family val="1"/>
      </rPr>
      <t>月</t>
    </r>
    <r>
      <rPr>
        <sz val="10"/>
        <color indexed="12"/>
        <rFont val="Times New Roman"/>
        <family val="1"/>
      </rPr>
      <t>4</t>
    </r>
    <r>
      <rPr>
        <sz val="10"/>
        <color indexed="12"/>
        <rFont val="新細明體"/>
        <family val="1"/>
      </rPr>
      <t>日清理賸餘之數。</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</si>
</sst>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_);_(&quot;－&quot;* #,##0.00_);_(* &quot;&quot;_);_(@_)"/>
    <numFmt numFmtId="177" formatCode="_(&quot; +&quot;* #,##0.00_);_(&quot;－&quot;* #,##0.00_);_(* &quot; &quot;_);_(@_)"/>
    <numFmt numFmtId="178" formatCode="_(* #,##0.00_);_(&quot;  &quot;* #,##0.00_);_(* &quot;&quot;_);_(@_)"/>
    <numFmt numFmtId="179" formatCode="#,##0.00_);[Red]\(#,##0.00\)"/>
  </numFmts>
  <fonts count="14">
    <font>
      <sz val="12"/>
      <name val="新細明體"/>
      <family val="1"/>
    </font>
    <font>
      <b/>
      <sz val="20"/>
      <name val="新細明體"/>
      <family val="1"/>
    </font>
    <font>
      <sz val="9"/>
      <name val="細明體"/>
      <family val="3"/>
    </font>
    <font>
      <b/>
      <sz val="12"/>
      <name val="新細明體"/>
      <family val="1"/>
    </font>
    <font>
      <b/>
      <sz val="10"/>
      <name val="新細明體"/>
      <family val="1"/>
    </font>
    <font>
      <b/>
      <sz val="10"/>
      <name val="Times New Roman"/>
      <family val="1"/>
    </font>
    <font>
      <sz val="10"/>
      <name val="新細明體"/>
      <family val="1"/>
    </font>
    <font>
      <sz val="10"/>
      <name val="Times New Roman"/>
      <family val="1"/>
    </font>
    <font>
      <b/>
      <sz val="12"/>
      <name val="Times New Roman"/>
      <family val="1"/>
    </font>
    <font>
      <b/>
      <sz val="12"/>
      <name val="細明體"/>
      <family val="3"/>
    </font>
    <font>
      <sz val="9"/>
      <name val="新細明體"/>
      <family val="1"/>
    </font>
    <font>
      <sz val="10"/>
      <color indexed="12"/>
      <name val="Times New Roman"/>
      <family val="1"/>
    </font>
    <font>
      <sz val="10"/>
      <color indexed="12"/>
      <name val="新細明體"/>
      <family val="1"/>
    </font>
    <font>
      <sz val="12"/>
      <color indexed="12"/>
      <name val="新細明體"/>
      <family val="1"/>
    </font>
  </fonts>
  <fills count="2">
    <fill>
      <patternFill/>
    </fill>
    <fill>
      <patternFill patternType="gray125"/>
    </fill>
  </fills>
  <borders count="19">
    <border>
      <left/>
      <right/>
      <top/>
      <bottom/>
      <diagonal/>
    </border>
    <border>
      <left>
        <color indexed="63"/>
      </left>
      <right style="thin"/>
      <top style="medium"/>
      <bottom style="thin"/>
    </border>
    <border>
      <left style="thin"/>
      <right style="thin"/>
      <top style="medium"/>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medium"/>
    </border>
    <border>
      <left style="thin"/>
      <right style="thin"/>
      <top style="thin"/>
      <bottom style="thin"/>
    </border>
    <border>
      <left>
        <color indexed="63"/>
      </left>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color indexed="63"/>
      </left>
      <right>
        <color indexed="63"/>
      </right>
      <top style="medium"/>
      <bottom>
        <color indexed="63"/>
      </bottom>
    </border>
    <border>
      <left>
        <color indexed="63"/>
      </left>
      <right style="thin"/>
      <top style="thin"/>
      <bottom style="thin"/>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0" fontId="0" fillId="0" borderId="0" xfId="0"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3" fillId="0" borderId="1" xfId="0" applyFont="1" applyBorder="1" applyAlignment="1" applyProtection="1">
      <alignment horizontal="center" vertical="center"/>
      <protection/>
    </xf>
    <xf numFmtId="0" fontId="3" fillId="0" borderId="2" xfId="0" applyFont="1" applyBorder="1" applyAlignment="1" applyProtection="1">
      <alignment horizontal="center" vertical="center"/>
      <protection/>
    </xf>
    <xf numFmtId="0" fontId="3" fillId="0" borderId="0" xfId="0" applyFont="1" applyAlignment="1" applyProtection="1">
      <alignment vertical="center"/>
      <protection/>
    </xf>
    <xf numFmtId="0" fontId="4" fillId="0" borderId="3" xfId="0" applyFont="1" applyBorder="1" applyAlignment="1" applyProtection="1">
      <alignment horizontal="left" vertical="center"/>
      <protection/>
    </xf>
    <xf numFmtId="0" fontId="4" fillId="0" borderId="4" xfId="0" applyFont="1" applyBorder="1" applyAlignment="1" applyProtection="1">
      <alignment vertical="center"/>
      <protection/>
    </xf>
    <xf numFmtId="0" fontId="4" fillId="0" borderId="0" xfId="0" applyFont="1" applyAlignment="1" applyProtection="1">
      <alignment vertical="center"/>
      <protection/>
    </xf>
    <xf numFmtId="0" fontId="4" fillId="0" borderId="5" xfId="0" applyFont="1" applyBorder="1" applyAlignment="1" applyProtection="1">
      <alignment vertical="center"/>
      <protection/>
    </xf>
    <xf numFmtId="0" fontId="4" fillId="0" borderId="6" xfId="0" applyFont="1" applyBorder="1" applyAlignment="1" applyProtection="1">
      <alignment horizontal="center" vertical="center"/>
      <protection/>
    </xf>
    <xf numFmtId="0" fontId="3" fillId="0" borderId="7" xfId="0" applyFont="1" applyBorder="1" applyAlignment="1" applyProtection="1">
      <alignment horizontal="center" vertical="center"/>
      <protection/>
    </xf>
    <xf numFmtId="176" fontId="5" fillId="0" borderId="5" xfId="0" applyNumberFormat="1" applyFont="1" applyBorder="1" applyAlignment="1" applyProtection="1">
      <alignment vertical="center"/>
      <protection/>
    </xf>
    <xf numFmtId="177" fontId="5" fillId="0" borderId="5" xfId="0" applyNumberFormat="1" applyFont="1" applyBorder="1" applyAlignment="1" applyProtection="1">
      <alignment vertical="center"/>
      <protection/>
    </xf>
    <xf numFmtId="178" fontId="5" fillId="0" borderId="0" xfId="0" applyNumberFormat="1" applyFont="1" applyBorder="1" applyAlignment="1" applyProtection="1">
      <alignment vertical="center"/>
      <protection/>
    </xf>
    <xf numFmtId="176" fontId="7" fillId="0" borderId="5" xfId="0" applyNumberFormat="1" applyFont="1" applyBorder="1" applyAlignment="1" applyProtection="1">
      <alignment vertical="center"/>
      <protection locked="0"/>
    </xf>
    <xf numFmtId="0" fontId="6" fillId="0" borderId="0" xfId="0" applyFont="1" applyAlignment="1" applyProtection="1">
      <alignment vertical="center"/>
      <protection/>
    </xf>
    <xf numFmtId="0" fontId="4" fillId="0" borderId="8" xfId="0" applyFont="1" applyBorder="1" applyAlignment="1" applyProtection="1">
      <alignment vertical="center"/>
      <protection/>
    </xf>
    <xf numFmtId="176" fontId="5" fillId="0" borderId="6" xfId="0" applyNumberFormat="1" applyFont="1" applyBorder="1" applyAlignment="1" applyProtection="1">
      <alignment vertical="center"/>
      <protection/>
    </xf>
    <xf numFmtId="178" fontId="5" fillId="0" borderId="9" xfId="0" applyNumberFormat="1" applyFont="1" applyBorder="1" applyAlignment="1" applyProtection="1">
      <alignment vertical="center"/>
      <protection/>
    </xf>
    <xf numFmtId="0" fontId="3" fillId="0" borderId="10" xfId="0" applyFont="1" applyBorder="1" applyAlignment="1" applyProtection="1">
      <alignment horizontal="center" vertical="center"/>
      <protection/>
    </xf>
    <xf numFmtId="0" fontId="4" fillId="0" borderId="5" xfId="0" applyFont="1" applyBorder="1" applyAlignment="1" applyProtection="1">
      <alignment horizontal="left" vertical="center" indent="1"/>
      <protection/>
    </xf>
    <xf numFmtId="0" fontId="4" fillId="0" borderId="5" xfId="0" applyFont="1" applyBorder="1" applyAlignment="1" applyProtection="1">
      <alignment horizontal="left" vertical="center" wrapText="1" indent="1"/>
      <protection/>
    </xf>
    <xf numFmtId="0" fontId="4" fillId="0" borderId="11" xfId="0" applyFont="1" applyBorder="1" applyAlignment="1" applyProtection="1">
      <alignment horizontal="left" vertical="center" indent="1"/>
      <protection/>
    </xf>
    <xf numFmtId="0" fontId="4" fillId="0" borderId="11" xfId="0" applyFont="1" applyBorder="1" applyAlignment="1" applyProtection="1">
      <alignment horizontal="left" vertical="center"/>
      <protection/>
    </xf>
    <xf numFmtId="176" fontId="5" fillId="0" borderId="4" xfId="0" applyNumberFormat="1" applyFont="1" applyBorder="1" applyAlignment="1" applyProtection="1">
      <alignment vertical="center"/>
      <protection/>
    </xf>
    <xf numFmtId="176" fontId="5" fillId="0" borderId="12" xfId="0" applyNumberFormat="1" applyFont="1" applyBorder="1" applyAlignment="1" applyProtection="1">
      <alignment vertical="center"/>
      <protection/>
    </xf>
    <xf numFmtId="176" fontId="5" fillId="0" borderId="11" xfId="0" applyNumberFormat="1" applyFont="1" applyBorder="1" applyAlignment="1" applyProtection="1">
      <alignment vertical="center"/>
      <protection/>
    </xf>
    <xf numFmtId="176" fontId="5" fillId="0" borderId="13" xfId="0" applyNumberFormat="1" applyFont="1" applyBorder="1" applyAlignment="1" applyProtection="1">
      <alignment vertical="center"/>
      <protection/>
    </xf>
    <xf numFmtId="176" fontId="5" fillId="0" borderId="5" xfId="0" applyNumberFormat="1" applyFont="1" applyBorder="1" applyAlignment="1" applyProtection="1">
      <alignment vertical="center"/>
      <protection locked="0"/>
    </xf>
    <xf numFmtId="0" fontId="4" fillId="0" borderId="8" xfId="0" applyFont="1" applyBorder="1" applyAlignment="1" applyProtection="1">
      <alignment horizontal="center" vertical="center"/>
      <protection/>
    </xf>
    <xf numFmtId="176" fontId="5" fillId="0" borderId="8" xfId="0" applyNumberFormat="1" applyFont="1" applyBorder="1" applyAlignment="1" applyProtection="1">
      <alignment vertical="center"/>
      <protection/>
    </xf>
    <xf numFmtId="176" fontId="5" fillId="0" borderId="14" xfId="0" applyNumberFormat="1" applyFont="1" applyBorder="1" applyAlignment="1" applyProtection="1">
      <alignment vertical="center"/>
      <protection/>
    </xf>
    <xf numFmtId="176" fontId="7" fillId="0" borderId="5" xfId="0" applyNumberFormat="1" applyFont="1" applyBorder="1" applyAlignment="1" applyProtection="1">
      <alignment vertical="center"/>
      <protection/>
    </xf>
    <xf numFmtId="0" fontId="6" fillId="0" borderId="5" xfId="0" applyFont="1" applyBorder="1" applyAlignment="1" applyProtection="1">
      <alignment horizontal="left" vertical="center" indent="2"/>
      <protection/>
    </xf>
    <xf numFmtId="0" fontId="6" fillId="0" borderId="5" xfId="0" applyFont="1" applyBorder="1" applyAlignment="1" applyProtection="1">
      <alignment vertical="center"/>
      <protection/>
    </xf>
    <xf numFmtId="0" fontId="6" fillId="0" borderId="11" xfId="0" applyFont="1" applyBorder="1" applyAlignment="1" applyProtection="1">
      <alignment horizontal="left" vertical="center" indent="2"/>
      <protection/>
    </xf>
    <xf numFmtId="0" fontId="6" fillId="0" borderId="11" xfId="0" applyFont="1" applyBorder="1" applyAlignment="1" applyProtection="1">
      <alignment vertical="center"/>
      <protection/>
    </xf>
    <xf numFmtId="0" fontId="4" fillId="0" borderId="11" xfId="0" applyFont="1" applyBorder="1" applyAlignment="1" applyProtection="1">
      <alignment vertical="center"/>
      <protection/>
    </xf>
    <xf numFmtId="178" fontId="7" fillId="0" borderId="0" xfId="0" applyNumberFormat="1" applyFont="1" applyBorder="1" applyAlignment="1" applyProtection="1">
      <alignment vertical="center"/>
      <protection/>
    </xf>
    <xf numFmtId="0" fontId="7" fillId="0" borderId="5" xfId="0" applyFont="1" applyBorder="1" applyAlignment="1" applyProtection="1">
      <alignment vertical="center"/>
      <protection/>
    </xf>
    <xf numFmtId="176" fontId="7" fillId="0" borderId="13" xfId="0" applyNumberFormat="1" applyFont="1" applyBorder="1" applyAlignment="1" applyProtection="1">
      <alignment vertical="center"/>
      <protection/>
    </xf>
    <xf numFmtId="176" fontId="7" fillId="0" borderId="11" xfId="0" applyNumberFormat="1" applyFont="1" applyBorder="1" applyAlignment="1" applyProtection="1">
      <alignment vertical="center"/>
      <protection/>
    </xf>
    <xf numFmtId="177" fontId="7" fillId="0" borderId="5" xfId="0" applyNumberFormat="1" applyFont="1" applyBorder="1" applyAlignment="1" applyProtection="1">
      <alignment vertical="center"/>
      <protection/>
    </xf>
    <xf numFmtId="0" fontId="3" fillId="0" borderId="0" xfId="0" applyFont="1" applyAlignment="1" applyProtection="1">
      <alignment horizontal="center" vertical="center"/>
      <protection locked="0"/>
    </xf>
    <xf numFmtId="0" fontId="3" fillId="0" borderId="2" xfId="0" applyFont="1" applyBorder="1" applyAlignment="1" applyProtection="1">
      <alignment horizontal="center" vertical="center" wrapText="1"/>
      <protection/>
    </xf>
    <xf numFmtId="0" fontId="6" fillId="0" borderId="5" xfId="0" applyFont="1" applyFill="1" applyBorder="1" applyAlignment="1">
      <alignment vertical="top" wrapText="1"/>
    </xf>
    <xf numFmtId="0" fontId="9" fillId="0" borderId="15" xfId="0" applyFont="1" applyBorder="1" applyAlignment="1" applyProtection="1">
      <alignment horizontal="center" vertical="center"/>
      <protection/>
    </xf>
    <xf numFmtId="0" fontId="7" fillId="0" borderId="5" xfId="0" applyFont="1" applyFill="1" applyBorder="1" applyAlignment="1">
      <alignment horizontal="left" vertical="center" wrapText="1" indent="2"/>
    </xf>
    <xf numFmtId="0" fontId="7" fillId="0" borderId="5" xfId="0" applyFont="1" applyBorder="1" applyAlignment="1" applyProtection="1">
      <alignment horizontal="left" vertical="center" wrapText="1" indent="1"/>
      <protection/>
    </xf>
    <xf numFmtId="0" fontId="6" fillId="0" borderId="5" xfId="0" applyFont="1" applyBorder="1" applyAlignment="1" applyProtection="1">
      <alignment horizontal="left" vertical="center" wrapText="1" indent="1"/>
      <protection/>
    </xf>
    <xf numFmtId="0" fontId="6" fillId="0" borderId="16" xfId="0" applyFont="1" applyBorder="1" applyAlignment="1" applyProtection="1">
      <alignment vertical="center" wrapText="1"/>
      <protection/>
    </xf>
    <xf numFmtId="0" fontId="0" fillId="0" borderId="16" xfId="0" applyBorder="1" applyAlignment="1">
      <alignment vertical="center" wrapText="1"/>
    </xf>
    <xf numFmtId="0" fontId="1"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1"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2" xfId="0" applyFont="1" applyBorder="1" applyAlignment="1" applyProtection="1">
      <alignment horizontal="center" vertical="center" wrapText="1"/>
      <protection/>
    </xf>
    <xf numFmtId="0" fontId="3" fillId="0" borderId="7" xfId="0" applyFont="1" applyBorder="1" applyAlignment="1" applyProtection="1">
      <alignment horizontal="center" vertical="center"/>
      <protection/>
    </xf>
    <xf numFmtId="0" fontId="3" fillId="0" borderId="2"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6" fillId="0" borderId="0" xfId="0" applyFont="1" applyBorder="1" applyAlignment="1" applyProtection="1">
      <alignment vertical="center" wrapText="1"/>
      <protection/>
    </xf>
    <xf numFmtId="0" fontId="0" fillId="0" borderId="0" xfId="0" applyAlignment="1">
      <alignment vertical="center"/>
    </xf>
    <xf numFmtId="0" fontId="11" fillId="0" borderId="16" xfId="0" applyFont="1" applyBorder="1" applyAlignment="1" applyProtection="1">
      <alignment vertical="center" wrapText="1"/>
      <protection/>
    </xf>
    <xf numFmtId="0" fontId="12" fillId="0" borderId="16" xfId="0" applyFont="1" applyBorder="1" applyAlignment="1" applyProtection="1">
      <alignment vertical="center" wrapText="1"/>
      <protection/>
    </xf>
    <xf numFmtId="0" fontId="13" fillId="0" borderId="16" xfId="0" applyFont="1" applyBorder="1" applyAlignment="1">
      <alignment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3"/>
  <sheetViews>
    <sheetView workbookViewId="0" topLeftCell="A22">
      <selection activeCell="C36" sqref="C36"/>
    </sheetView>
  </sheetViews>
  <sheetFormatPr defaultColWidth="9.00390625" defaultRowHeight="16.5"/>
  <cols>
    <col min="1" max="1" width="25.875" style="1" customWidth="1"/>
    <col min="2" max="2" width="19.125" style="1" customWidth="1"/>
    <col min="3" max="3" width="17.625" style="1" customWidth="1"/>
    <col min="4" max="4" width="17.875" style="1" customWidth="1"/>
    <col min="5" max="5" width="8.125" style="1" customWidth="1"/>
    <col min="6" max="16384" width="9.00390625" style="1" customWidth="1"/>
  </cols>
  <sheetData>
    <row r="1" spans="1:5" s="6" customFormat="1" ht="27.75">
      <c r="A1" s="54" t="s">
        <v>55</v>
      </c>
      <c r="B1" s="54"/>
      <c r="C1" s="54"/>
      <c r="D1" s="54"/>
      <c r="E1" s="54"/>
    </row>
    <row r="2" spans="1:5" s="6" customFormat="1" ht="15.75" customHeight="1">
      <c r="A2" s="55"/>
      <c r="B2" s="55"/>
      <c r="C2" s="55"/>
      <c r="D2" s="55"/>
      <c r="E2" s="55"/>
    </row>
    <row r="3" spans="1:5" s="6" customFormat="1" ht="20.25" customHeight="1" thickBot="1">
      <c r="A3" s="45"/>
      <c r="B3" s="45" t="s">
        <v>49</v>
      </c>
      <c r="C3" s="45"/>
      <c r="D3" s="2"/>
      <c r="E3" s="3" t="s">
        <v>1</v>
      </c>
    </row>
    <row r="4" spans="1:5" s="6" customFormat="1" ht="16.5">
      <c r="A4" s="56" t="s">
        <v>2</v>
      </c>
      <c r="B4" s="58" t="s">
        <v>48</v>
      </c>
      <c r="C4" s="58" t="s">
        <v>53</v>
      </c>
      <c r="D4" s="60" t="s">
        <v>3</v>
      </c>
      <c r="E4" s="61"/>
    </row>
    <row r="5" spans="1:5" s="6" customFormat="1" ht="16.5">
      <c r="A5" s="57"/>
      <c r="B5" s="59"/>
      <c r="C5" s="59"/>
      <c r="D5" s="12" t="s">
        <v>4</v>
      </c>
      <c r="E5" s="48" t="s">
        <v>0</v>
      </c>
    </row>
    <row r="6" spans="1:5" s="9" customFormat="1" ht="24" customHeight="1">
      <c r="A6" s="10" t="s">
        <v>5</v>
      </c>
      <c r="B6" s="13">
        <f>SUM(B7:B13)</f>
        <v>3018380</v>
      </c>
      <c r="C6" s="13">
        <f>SUM(C7:C13)</f>
        <v>0</v>
      </c>
      <c r="D6" s="14">
        <f aca="true" t="shared" si="0" ref="D6:D13">B6-C6</f>
        <v>3018380</v>
      </c>
      <c r="E6" s="15">
        <f aca="true" t="shared" si="1" ref="E6:E13">IF(C6=0,0,(D6/C6)*100)</f>
        <v>0</v>
      </c>
    </row>
    <row r="7" spans="1:5" s="17" customFormat="1" ht="21.75" customHeight="1">
      <c r="A7" s="36" t="s">
        <v>12</v>
      </c>
      <c r="B7" s="16"/>
      <c r="C7" s="16"/>
      <c r="D7" s="44">
        <f t="shared" si="0"/>
        <v>0</v>
      </c>
      <c r="E7" s="40">
        <f t="shared" si="1"/>
        <v>0</v>
      </c>
    </row>
    <row r="8" spans="1:5" s="17" customFormat="1" ht="21.75" customHeight="1">
      <c r="A8" s="36" t="s">
        <v>6</v>
      </c>
      <c r="B8" s="16"/>
      <c r="C8" s="16"/>
      <c r="D8" s="44">
        <f t="shared" si="0"/>
        <v>0</v>
      </c>
      <c r="E8" s="40">
        <f t="shared" si="1"/>
        <v>0</v>
      </c>
    </row>
    <row r="9" spans="1:5" s="17" customFormat="1" ht="21.75" customHeight="1">
      <c r="A9" s="36" t="s">
        <v>7</v>
      </c>
      <c r="B9" s="16"/>
      <c r="C9" s="16"/>
      <c r="D9" s="44">
        <f t="shared" si="0"/>
        <v>0</v>
      </c>
      <c r="E9" s="40">
        <f t="shared" si="1"/>
        <v>0</v>
      </c>
    </row>
    <row r="10" spans="1:5" s="17" customFormat="1" ht="21.75" customHeight="1">
      <c r="A10" s="36" t="s">
        <v>8</v>
      </c>
      <c r="B10" s="16"/>
      <c r="C10" s="16"/>
      <c r="D10" s="44">
        <f t="shared" si="0"/>
        <v>0</v>
      </c>
      <c r="E10" s="40">
        <f t="shared" si="1"/>
        <v>0</v>
      </c>
    </row>
    <row r="11" spans="1:5" s="17" customFormat="1" ht="21.75" customHeight="1">
      <c r="A11" s="41" t="s">
        <v>9</v>
      </c>
      <c r="B11" s="16"/>
      <c r="C11" s="16"/>
      <c r="D11" s="44">
        <f t="shared" si="0"/>
        <v>0</v>
      </c>
      <c r="E11" s="40">
        <f t="shared" si="1"/>
        <v>0</v>
      </c>
    </row>
    <row r="12" spans="1:5" s="17" customFormat="1" ht="21.75" customHeight="1">
      <c r="A12" s="36" t="s">
        <v>10</v>
      </c>
      <c r="B12" s="16"/>
      <c r="C12" s="16"/>
      <c r="D12" s="44">
        <f t="shared" si="0"/>
        <v>0</v>
      </c>
      <c r="E12" s="40">
        <f t="shared" si="1"/>
        <v>0</v>
      </c>
    </row>
    <row r="13" spans="1:5" s="17" customFormat="1" ht="21.75" customHeight="1">
      <c r="A13" s="36" t="s">
        <v>11</v>
      </c>
      <c r="B13" s="16">
        <v>3018380</v>
      </c>
      <c r="C13" s="16"/>
      <c r="D13" s="44">
        <f t="shared" si="0"/>
        <v>3018380</v>
      </c>
      <c r="E13" s="40">
        <f t="shared" si="1"/>
        <v>0</v>
      </c>
    </row>
    <row r="14" spans="1:5" s="9" customFormat="1" ht="28.5" customHeight="1">
      <c r="A14" s="10" t="s">
        <v>13</v>
      </c>
      <c r="B14" s="13">
        <f>B15+B18</f>
        <v>1458684</v>
      </c>
      <c r="C14" s="13">
        <f>C15+C18</f>
        <v>447502000</v>
      </c>
      <c r="D14" s="14">
        <f>B14-C14</f>
        <v>-446043316</v>
      </c>
      <c r="E14" s="15">
        <f>IF(C14=0,0,(D14/C14)*100)</f>
        <v>-99.67403855178301</v>
      </c>
    </row>
    <row r="15" spans="1:5" s="9" customFormat="1" ht="32.25" customHeight="1">
      <c r="A15" s="51" t="s">
        <v>57</v>
      </c>
      <c r="B15" s="34">
        <f>+B16+B17</f>
        <v>1458684</v>
      </c>
      <c r="C15" s="34">
        <f>+C16+C17</f>
        <v>13972000</v>
      </c>
      <c r="D15" s="44">
        <f>B15-C15</f>
        <v>-12513316</v>
      </c>
      <c r="E15" s="40">
        <f>IF(C15=0,0,(D15/C15)*100)</f>
        <v>-89.5599484683653</v>
      </c>
    </row>
    <row r="16" spans="1:5" s="9" customFormat="1" ht="21" customHeight="1">
      <c r="A16" s="49" t="s">
        <v>51</v>
      </c>
      <c r="B16" s="34">
        <v>170000</v>
      </c>
      <c r="C16" s="34"/>
      <c r="D16" s="44">
        <f>B16-C16</f>
        <v>170000</v>
      </c>
      <c r="E16" s="40">
        <f>IF(C16=0,0,(D16/C16)*100)</f>
        <v>0</v>
      </c>
    </row>
    <row r="17" spans="1:5" s="17" customFormat="1" ht="19.5" customHeight="1">
      <c r="A17" s="49" t="s">
        <v>52</v>
      </c>
      <c r="B17" s="16">
        <v>1288684</v>
      </c>
      <c r="C17" s="16">
        <v>13972000</v>
      </c>
      <c r="D17" s="44">
        <f>B17-C17</f>
        <v>-12683316</v>
      </c>
      <c r="E17" s="40">
        <f>IF(C17=0,0,(D17/C17)*100)</f>
        <v>-90.7766676209562</v>
      </c>
    </row>
    <row r="18" spans="1:5" s="17" customFormat="1" ht="24" customHeight="1">
      <c r="A18" s="50" t="s">
        <v>54</v>
      </c>
      <c r="B18" s="13"/>
      <c r="C18" s="34">
        <v>433530000</v>
      </c>
      <c r="D18" s="44">
        <f>B18-C18</f>
        <v>-433530000</v>
      </c>
      <c r="E18" s="40">
        <f>IF(C18=0,0,(D18/C18)*100)</f>
        <v>-100</v>
      </c>
    </row>
    <row r="19" spans="1:5" s="17" customFormat="1" ht="24" customHeight="1">
      <c r="A19" s="50"/>
      <c r="B19" s="13"/>
      <c r="C19" s="34"/>
      <c r="D19" s="44"/>
      <c r="E19" s="40"/>
    </row>
    <row r="20" spans="1:5" s="17" customFormat="1" ht="24" customHeight="1">
      <c r="A20" s="10"/>
      <c r="B20" s="13"/>
      <c r="C20" s="13"/>
      <c r="D20" s="14"/>
      <c r="E20" s="15"/>
    </row>
    <row r="21" spans="1:5" s="17" customFormat="1" ht="24" customHeight="1">
      <c r="A21" s="47"/>
      <c r="B21" s="13"/>
      <c r="C21" s="13"/>
      <c r="D21" s="44"/>
      <c r="E21" s="40"/>
    </row>
    <row r="22" spans="1:5" s="17" customFormat="1" ht="24" customHeight="1">
      <c r="A22" s="10"/>
      <c r="B22" s="13"/>
      <c r="C22" s="13"/>
      <c r="D22" s="14"/>
      <c r="E22" s="15"/>
    </row>
    <row r="23" spans="1:5" s="17" customFormat="1" ht="24" customHeight="1">
      <c r="A23" s="50"/>
      <c r="B23" s="13"/>
      <c r="C23" s="34"/>
      <c r="D23" s="44"/>
      <c r="E23" s="40"/>
    </row>
    <row r="24" spans="1:5" s="17" customFormat="1" ht="24" customHeight="1">
      <c r="A24" s="10"/>
      <c r="B24" s="13"/>
      <c r="C24" s="13"/>
      <c r="D24" s="14"/>
      <c r="E24" s="15"/>
    </row>
    <row r="25" spans="1:5" s="17" customFormat="1" ht="24" customHeight="1">
      <c r="A25" s="47"/>
      <c r="B25" s="13"/>
      <c r="C25" s="13"/>
      <c r="D25" s="44"/>
      <c r="E25" s="40"/>
    </row>
    <row r="26" spans="1:5" s="17" customFormat="1" ht="24" customHeight="1">
      <c r="A26" s="10"/>
      <c r="B26" s="13"/>
      <c r="C26" s="13"/>
      <c r="D26" s="14"/>
      <c r="E26" s="15"/>
    </row>
    <row r="27" spans="1:5" s="17" customFormat="1" ht="24" customHeight="1">
      <c r="A27" s="50"/>
      <c r="B27" s="13"/>
      <c r="C27" s="34"/>
      <c r="D27" s="44"/>
      <c r="E27" s="40"/>
    </row>
    <row r="28" spans="1:5" s="17" customFormat="1" ht="24" customHeight="1">
      <c r="A28" s="10"/>
      <c r="B28" s="13"/>
      <c r="C28" s="13"/>
      <c r="D28" s="14"/>
      <c r="E28" s="15"/>
    </row>
    <row r="29" spans="1:5" s="17" customFormat="1" ht="24" customHeight="1">
      <c r="A29" s="47"/>
      <c r="B29" s="13"/>
      <c r="C29" s="13"/>
      <c r="D29" s="44"/>
      <c r="E29" s="40"/>
    </row>
    <row r="30" spans="1:5" s="17" customFormat="1" ht="24" customHeight="1">
      <c r="A30" s="47"/>
      <c r="B30" s="13"/>
      <c r="C30" s="13"/>
      <c r="D30" s="44"/>
      <c r="E30" s="40"/>
    </row>
    <row r="31" spans="1:5" s="17" customFormat="1" ht="24" customHeight="1">
      <c r="A31" s="10"/>
      <c r="B31" s="13"/>
      <c r="C31" s="13"/>
      <c r="D31" s="14"/>
      <c r="E31" s="15"/>
    </row>
    <row r="32" spans="1:5" s="9" customFormat="1" ht="33.75" customHeight="1" thickBot="1">
      <c r="A32" s="18" t="s">
        <v>14</v>
      </c>
      <c r="B32" s="19">
        <f>B6-B14</f>
        <v>1559696</v>
      </c>
      <c r="C32" s="19">
        <f>C6-C14</f>
        <v>-447502000</v>
      </c>
      <c r="D32" s="19">
        <f>D6-D14</f>
        <v>449061696</v>
      </c>
      <c r="E32" s="20">
        <f>IF(C32=0,0,(D32/C32)*100)</f>
        <v>-100.34853386130118</v>
      </c>
    </row>
    <row r="33" spans="1:5" s="17" customFormat="1" ht="28.5" customHeight="1">
      <c r="A33" s="52" t="s">
        <v>58</v>
      </c>
      <c r="B33" s="53"/>
      <c r="C33" s="53"/>
      <c r="D33" s="53"/>
      <c r="E33" s="53"/>
    </row>
    <row r="34" s="17" customFormat="1" ht="14.25"/>
    <row r="35" s="17" customFormat="1" ht="14.25"/>
    <row r="36" s="17" customFormat="1" ht="14.25"/>
    <row r="37" s="17" customFormat="1" ht="14.25"/>
    <row r="38" s="17" customFormat="1" ht="14.25"/>
    <row r="39" s="17" customFormat="1" ht="14.25"/>
    <row r="40" s="17" customFormat="1" ht="14.25"/>
    <row r="41" s="17" customFormat="1" ht="14.25"/>
    <row r="42" s="17" customFormat="1" ht="14.25"/>
    <row r="43" s="17" customFormat="1" ht="14.25"/>
    <row r="44" s="17" customFormat="1" ht="14.25"/>
  </sheetData>
  <sheetProtection/>
  <mergeCells count="7">
    <mergeCell ref="A33:E33"/>
    <mergeCell ref="A1:E1"/>
    <mergeCell ref="A2:E2"/>
    <mergeCell ref="A4:A5"/>
    <mergeCell ref="B4:B5"/>
    <mergeCell ref="C4:C5"/>
    <mergeCell ref="D4:E4"/>
  </mergeCells>
  <printOptions/>
  <pageMargins left="0.6299212598425197" right="0.6299212598425197"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8"/>
  <sheetViews>
    <sheetView tabSelected="1" workbookViewId="0" topLeftCell="A20">
      <selection activeCell="C28" sqref="C28"/>
    </sheetView>
  </sheetViews>
  <sheetFormatPr defaultColWidth="9.00390625" defaultRowHeight="16.5"/>
  <cols>
    <col min="1" max="1" width="17.25390625" style="1" customWidth="1"/>
    <col min="2" max="2" width="18.00390625" style="1" customWidth="1"/>
    <col min="3" max="3" width="8.875" style="1" customWidth="1"/>
    <col min="4" max="4" width="17.125" style="1" customWidth="1"/>
    <col min="5" max="5" width="17.625" style="1" customWidth="1"/>
    <col min="6" max="6" width="8.625" style="1" customWidth="1"/>
    <col min="7" max="16384" width="9.00390625" style="1" customWidth="1"/>
  </cols>
  <sheetData>
    <row r="1" spans="1:6" ht="27.75" customHeight="1">
      <c r="A1" s="54" t="s">
        <v>56</v>
      </c>
      <c r="B1" s="54"/>
      <c r="C1" s="54"/>
      <c r="D1" s="54"/>
      <c r="E1" s="54"/>
      <c r="F1" s="54"/>
    </row>
    <row r="2" spans="1:5" ht="18" customHeight="1">
      <c r="A2" s="55"/>
      <c r="B2" s="55"/>
      <c r="C2" s="55"/>
      <c r="D2" s="55"/>
      <c r="E2" s="55"/>
    </row>
    <row r="3" spans="1:6" ht="18" customHeight="1" thickBot="1">
      <c r="A3" s="45"/>
      <c r="B3" s="45" t="s">
        <v>46</v>
      </c>
      <c r="C3" s="45"/>
      <c r="D3" s="45"/>
      <c r="F3" s="3" t="s">
        <v>38</v>
      </c>
    </row>
    <row r="4" spans="1:6" s="6" customFormat="1" ht="33.75" customHeight="1">
      <c r="A4" s="4" t="s">
        <v>39</v>
      </c>
      <c r="B4" s="46" t="s">
        <v>47</v>
      </c>
      <c r="C4" s="5" t="s">
        <v>0</v>
      </c>
      <c r="D4" s="5" t="s">
        <v>39</v>
      </c>
      <c r="E4" s="46" t="s">
        <v>47</v>
      </c>
      <c r="F4" s="21" t="s">
        <v>0</v>
      </c>
    </row>
    <row r="5" spans="1:6" s="9" customFormat="1" ht="26.25" customHeight="1">
      <c r="A5" s="7" t="s">
        <v>45</v>
      </c>
      <c r="B5" s="13">
        <f>SUM(B6,B13,B18)</f>
        <v>6618026066</v>
      </c>
      <c r="C5" s="26">
        <f aca="true" t="shared" si="0" ref="C5:C20">IF(B$5&gt;0,(B5/B$5)*100,0)</f>
        <v>100</v>
      </c>
      <c r="D5" s="8" t="s">
        <v>44</v>
      </c>
      <c r="E5" s="13">
        <f>SUM(E6,E11)</f>
        <v>61226388</v>
      </c>
      <c r="F5" s="27">
        <f>IF(E$35&gt;0,(E5/E$35)*100,0)</f>
        <v>0.9251457668707225</v>
      </c>
    </row>
    <row r="6" spans="1:6" s="9" customFormat="1" ht="26.25" customHeight="1">
      <c r="A6" s="22" t="s">
        <v>15</v>
      </c>
      <c r="B6" s="13">
        <f>SUM(B7:B12)</f>
        <v>2364315929</v>
      </c>
      <c r="C6" s="28">
        <f t="shared" si="0"/>
        <v>35.72539463310117</v>
      </c>
      <c r="D6" s="24" t="s">
        <v>28</v>
      </c>
      <c r="E6" s="13">
        <f>SUM(E7:E10)</f>
        <v>9737</v>
      </c>
      <c r="F6" s="29"/>
    </row>
    <row r="7" spans="1:6" s="17" customFormat="1" ht="26.25" customHeight="1">
      <c r="A7" s="35" t="s">
        <v>16</v>
      </c>
      <c r="B7" s="16">
        <v>1596014363</v>
      </c>
      <c r="C7" s="43">
        <f t="shared" si="0"/>
        <v>24.116169188264422</v>
      </c>
      <c r="D7" s="37" t="s">
        <v>29</v>
      </c>
      <c r="E7" s="16"/>
      <c r="F7" s="42"/>
    </row>
    <row r="8" spans="1:6" s="17" customFormat="1" ht="26.25" customHeight="1">
      <c r="A8" s="35" t="s">
        <v>41</v>
      </c>
      <c r="B8" s="16"/>
      <c r="C8" s="43">
        <f t="shared" si="0"/>
        <v>0</v>
      </c>
      <c r="D8" s="37" t="s">
        <v>30</v>
      </c>
      <c r="E8" s="16">
        <v>9737</v>
      </c>
      <c r="F8" s="15"/>
    </row>
    <row r="9" spans="1:6" s="17" customFormat="1" ht="26.25" customHeight="1">
      <c r="A9" s="35" t="s">
        <v>17</v>
      </c>
      <c r="B9" s="16">
        <f>74472+1242532</f>
        <v>1317004</v>
      </c>
      <c r="C9" s="43"/>
      <c r="D9" s="37" t="s">
        <v>31</v>
      </c>
      <c r="E9" s="16"/>
      <c r="F9" s="42">
        <f aca="true" t="shared" si="1" ref="F9:F16">IF(E$35&gt;0,(E9/E$35)*100,0)</f>
        <v>0</v>
      </c>
    </row>
    <row r="10" spans="1:6" s="17" customFormat="1" ht="26.25" customHeight="1">
      <c r="A10" s="35" t="s">
        <v>18</v>
      </c>
      <c r="B10" s="16"/>
      <c r="C10" s="43">
        <f t="shared" si="0"/>
        <v>0</v>
      </c>
      <c r="D10" s="37" t="s">
        <v>43</v>
      </c>
      <c r="E10" s="16"/>
      <c r="F10" s="42">
        <f t="shared" si="1"/>
        <v>0</v>
      </c>
    </row>
    <row r="11" spans="1:6" s="17" customFormat="1" ht="26.25" customHeight="1">
      <c r="A11" s="35" t="s">
        <v>19</v>
      </c>
      <c r="B11" s="16">
        <v>766984562</v>
      </c>
      <c r="C11" s="43">
        <f t="shared" si="0"/>
        <v>11.589325190790206</v>
      </c>
      <c r="D11" s="24" t="s">
        <v>32</v>
      </c>
      <c r="E11" s="13">
        <f>SUM(E12)</f>
        <v>61216651</v>
      </c>
      <c r="F11" s="29">
        <f t="shared" si="1"/>
        <v>0.9249986384082035</v>
      </c>
    </row>
    <row r="12" spans="1:6" s="17" customFormat="1" ht="26.25" customHeight="1">
      <c r="A12" s="35" t="s">
        <v>20</v>
      </c>
      <c r="B12" s="16"/>
      <c r="C12" s="43">
        <f t="shared" si="0"/>
        <v>0</v>
      </c>
      <c r="D12" s="37" t="s">
        <v>33</v>
      </c>
      <c r="E12" s="16">
        <v>61216651</v>
      </c>
      <c r="F12" s="42">
        <f t="shared" si="1"/>
        <v>0.9249986384082035</v>
      </c>
    </row>
    <row r="13" spans="1:6" s="17" customFormat="1" ht="34.5" customHeight="1">
      <c r="A13" s="23" t="s">
        <v>21</v>
      </c>
      <c r="B13" s="13">
        <f>SUM(B14:B17)</f>
        <v>3966010979</v>
      </c>
      <c r="C13" s="28">
        <f t="shared" si="0"/>
        <v>59.92740039776084</v>
      </c>
      <c r="D13" s="25" t="s">
        <v>34</v>
      </c>
      <c r="E13" s="13">
        <f>SUM(E14)</f>
        <v>6556799678</v>
      </c>
      <c r="F13" s="29">
        <f t="shared" si="1"/>
        <v>99.07485423312927</v>
      </c>
    </row>
    <row r="14" spans="1:6" s="17" customFormat="1" ht="26.25" customHeight="1">
      <c r="A14" s="35" t="s">
        <v>42</v>
      </c>
      <c r="B14" s="16"/>
      <c r="C14" s="43">
        <f t="shared" si="0"/>
        <v>0</v>
      </c>
      <c r="D14" s="24" t="s">
        <v>35</v>
      </c>
      <c r="E14" s="13">
        <f>SUM(E15:E16)</f>
        <v>6556799678</v>
      </c>
      <c r="F14" s="29">
        <f t="shared" si="1"/>
        <v>99.07485423312927</v>
      </c>
    </row>
    <row r="15" spans="1:6" s="17" customFormat="1" ht="26.25" customHeight="1">
      <c r="A15" s="35" t="s">
        <v>22</v>
      </c>
      <c r="B15" s="16">
        <v>3965745131</v>
      </c>
      <c r="C15" s="43">
        <f t="shared" si="0"/>
        <v>59.92338336915822</v>
      </c>
      <c r="D15" s="37" t="s">
        <v>36</v>
      </c>
      <c r="E15" s="16">
        <f>6555557146+1242532</f>
        <v>6556799678</v>
      </c>
      <c r="F15" s="42">
        <f t="shared" si="1"/>
        <v>99.07485423312927</v>
      </c>
    </row>
    <row r="16" spans="1:6" s="17" customFormat="1" ht="26.25" customHeight="1">
      <c r="A16" s="35" t="s">
        <v>23</v>
      </c>
      <c r="B16" s="16"/>
      <c r="C16" s="43">
        <f t="shared" si="0"/>
        <v>0</v>
      </c>
      <c r="D16" s="37" t="s">
        <v>37</v>
      </c>
      <c r="E16" s="16"/>
      <c r="F16" s="42">
        <f t="shared" si="1"/>
        <v>0</v>
      </c>
    </row>
    <row r="17" spans="1:6" s="17" customFormat="1" ht="26.25" customHeight="1">
      <c r="A17" s="35" t="s">
        <v>24</v>
      </c>
      <c r="B17" s="16">
        <v>265848</v>
      </c>
      <c r="C17" s="43"/>
      <c r="D17" s="38"/>
      <c r="E17" s="34"/>
      <c r="F17" s="29"/>
    </row>
    <row r="18" spans="1:6" s="17" customFormat="1" ht="26.25" customHeight="1">
      <c r="A18" s="22" t="s">
        <v>25</v>
      </c>
      <c r="B18" s="13">
        <f>SUM(B19:B20)</f>
        <v>287699158</v>
      </c>
      <c r="C18" s="28">
        <f t="shared" si="0"/>
        <v>4.347204969137999</v>
      </c>
      <c r="D18" s="38"/>
      <c r="E18" s="34"/>
      <c r="F18" s="29"/>
    </row>
    <row r="19" spans="1:6" s="17" customFormat="1" ht="26.25" customHeight="1">
      <c r="A19" s="35" t="s">
        <v>26</v>
      </c>
      <c r="B19" s="30">
        <v>287699158</v>
      </c>
      <c r="C19" s="43">
        <f t="shared" si="0"/>
        <v>4.347204969137999</v>
      </c>
      <c r="D19" s="39"/>
      <c r="E19" s="13"/>
      <c r="F19" s="29"/>
    </row>
    <row r="20" spans="1:6" s="17" customFormat="1" ht="26.25" customHeight="1">
      <c r="A20" s="35" t="s">
        <v>27</v>
      </c>
      <c r="B20" s="16"/>
      <c r="C20" s="43">
        <f t="shared" si="0"/>
        <v>0</v>
      </c>
      <c r="D20" s="39"/>
      <c r="E20" s="13"/>
      <c r="F20" s="29"/>
    </row>
    <row r="21" spans="1:6" s="17" customFormat="1" ht="14.25">
      <c r="A21" s="35"/>
      <c r="B21" s="34"/>
      <c r="C21" s="28"/>
      <c r="D21" s="38"/>
      <c r="E21" s="34"/>
      <c r="F21" s="29"/>
    </row>
    <row r="22" spans="1:6" s="17" customFormat="1" ht="14.25">
      <c r="A22" s="35"/>
      <c r="B22" s="34"/>
      <c r="C22" s="28"/>
      <c r="D22" s="38"/>
      <c r="E22" s="34"/>
      <c r="F22" s="29"/>
    </row>
    <row r="23" spans="1:6" s="17" customFormat="1" ht="14.25">
      <c r="A23" s="36"/>
      <c r="B23" s="34"/>
      <c r="C23" s="28"/>
      <c r="D23" s="38"/>
      <c r="E23" s="34"/>
      <c r="F23" s="29"/>
    </row>
    <row r="24" spans="1:6" s="17" customFormat="1" ht="14.25">
      <c r="A24" s="36"/>
      <c r="B24" s="34"/>
      <c r="C24" s="28"/>
      <c r="D24" s="39"/>
      <c r="E24" s="13"/>
      <c r="F24" s="29"/>
    </row>
    <row r="25" spans="1:6" s="17" customFormat="1" ht="14.25">
      <c r="A25" s="36"/>
      <c r="B25" s="34"/>
      <c r="C25" s="28"/>
      <c r="D25" s="38"/>
      <c r="E25" s="34"/>
      <c r="F25" s="29"/>
    </row>
    <row r="26" spans="1:6" s="17" customFormat="1" ht="14.25">
      <c r="A26" s="36"/>
      <c r="B26" s="34"/>
      <c r="C26" s="28"/>
      <c r="D26" s="38"/>
      <c r="E26" s="34"/>
      <c r="F26" s="29"/>
    </row>
    <row r="27" spans="1:6" s="17" customFormat="1" ht="14.25">
      <c r="A27" s="36"/>
      <c r="B27" s="34"/>
      <c r="C27" s="28"/>
      <c r="D27" s="38"/>
      <c r="E27" s="34"/>
      <c r="F27" s="29"/>
    </row>
    <row r="28" spans="1:6" s="17" customFormat="1" ht="14.25">
      <c r="A28" s="10"/>
      <c r="B28" s="13"/>
      <c r="C28" s="28"/>
      <c r="D28" s="38"/>
      <c r="E28" s="34"/>
      <c r="F28" s="29"/>
    </row>
    <row r="29" spans="1:6" s="17" customFormat="1" ht="14.25">
      <c r="A29" s="10"/>
      <c r="B29" s="13"/>
      <c r="C29" s="28"/>
      <c r="D29" s="38"/>
      <c r="E29" s="34"/>
      <c r="F29" s="29"/>
    </row>
    <row r="30" spans="1:6" s="17" customFormat="1" ht="14.25">
      <c r="A30" s="36"/>
      <c r="B30" s="34"/>
      <c r="C30" s="28"/>
      <c r="D30" s="38"/>
      <c r="E30" s="34"/>
      <c r="F30" s="29"/>
    </row>
    <row r="31" spans="1:6" s="17" customFormat="1" ht="14.25">
      <c r="A31" s="36"/>
      <c r="B31" s="34"/>
      <c r="C31" s="28"/>
      <c r="D31" s="38"/>
      <c r="E31" s="34"/>
      <c r="F31" s="29"/>
    </row>
    <row r="32" spans="1:6" s="17" customFormat="1" ht="14.25">
      <c r="A32" s="10"/>
      <c r="B32" s="13"/>
      <c r="C32" s="28"/>
      <c r="D32" s="38"/>
      <c r="E32" s="34"/>
      <c r="F32" s="29"/>
    </row>
    <row r="33" spans="1:6" s="17" customFormat="1" ht="14.25">
      <c r="A33" s="10"/>
      <c r="B33" s="13"/>
      <c r="C33" s="28"/>
      <c r="D33" s="38"/>
      <c r="E33" s="34"/>
      <c r="F33" s="29"/>
    </row>
    <row r="34" spans="1:6" s="17" customFormat="1" ht="14.25">
      <c r="A34" s="36"/>
      <c r="B34" s="34"/>
      <c r="C34" s="28"/>
      <c r="D34" s="38"/>
      <c r="E34" s="34"/>
      <c r="F34" s="29"/>
    </row>
    <row r="35" spans="1:6" s="17" customFormat="1" ht="18" customHeight="1" thickBot="1">
      <c r="A35" s="31" t="s">
        <v>40</v>
      </c>
      <c r="B35" s="19">
        <f>B5</f>
        <v>6618026066</v>
      </c>
      <c r="C35" s="19">
        <f>IF(B$5&gt;0,(B35/B$5)*100,0)</f>
        <v>100</v>
      </c>
      <c r="D35" s="11" t="s">
        <v>40</v>
      </c>
      <c r="E35" s="32">
        <f>E5+E13</f>
        <v>6618026066</v>
      </c>
      <c r="F35" s="33">
        <f>IF(E$35&gt;0,(E35/E$35)*100,0)</f>
        <v>100</v>
      </c>
    </row>
    <row r="36" spans="1:6" ht="24.75" customHeight="1">
      <c r="A36" s="66" t="s">
        <v>59</v>
      </c>
      <c r="B36" s="67"/>
      <c r="C36" s="68"/>
      <c r="D36" s="68"/>
      <c r="E36" s="68"/>
      <c r="F36" s="68"/>
    </row>
    <row r="37" spans="1:6" ht="16.5" customHeight="1">
      <c r="A37" s="64" t="s">
        <v>50</v>
      </c>
      <c r="B37" s="65"/>
      <c r="C37" s="65"/>
      <c r="D37" s="65"/>
      <c r="E37" s="65"/>
      <c r="F37" s="65"/>
    </row>
    <row r="38" spans="1:2" ht="16.5">
      <c r="A38" s="62"/>
      <c r="B38" s="63"/>
    </row>
  </sheetData>
  <sheetProtection/>
  <mergeCells count="5">
    <mergeCell ref="A38:B38"/>
    <mergeCell ref="A1:F1"/>
    <mergeCell ref="A2:E2"/>
    <mergeCell ref="A37:F37"/>
    <mergeCell ref="A36:F36"/>
  </mergeCells>
  <printOptions/>
  <pageMargins left="0.6299212598425197" right="0.6299212598425197"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九二一清理</dc:title>
  <dc:subject>九二一清理</dc:subject>
  <dc:creator>行政院主計處</dc:creator>
  <cp:keywords/>
  <dc:description> </dc:description>
  <cp:lastModifiedBy>Administrator</cp:lastModifiedBy>
  <cp:lastPrinted>2006-08-25T02:11:04Z</cp:lastPrinted>
  <dcterms:created xsi:type="dcterms:W3CDTF">2004-05-31T08:10:05Z</dcterms:created>
  <dcterms:modified xsi:type="dcterms:W3CDTF">2008-11-13T10:44:23Z</dcterms:modified>
  <cp:category>I14</cp:category>
  <cp:version/>
  <cp:contentType/>
  <cp:contentStatus/>
</cp:coreProperties>
</file>