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5520" activeTab="0"/>
  </bookViews>
  <sheets>
    <sheet name="TOTAL(科目別)new96年" sheetId="1" r:id="rId1"/>
    <sheet name="科學技術" sheetId="2" r:id="rId2"/>
    <sheet name="離島" sheetId="3" r:id="rId3"/>
    <sheet name="民營化" sheetId="4" r:id="rId4"/>
    <sheet name="社會福利" sheetId="5" r:id="rId5"/>
    <sheet name="外籍配偶" sheetId="6" r:id="rId6"/>
    <sheet name="學產" sheetId="7" r:id="rId7"/>
    <sheet name="經濟特收" sheetId="8" r:id="rId8"/>
    <sheet name="核後端" sheetId="9" r:id="rId9"/>
    <sheet name="航港" sheetId="10" r:id="rId10"/>
    <sheet name="核子事故" sheetId="11" r:id="rId11"/>
    <sheet name="農業特收" sheetId="12" r:id="rId12"/>
    <sheet name="就業安定" sheetId="13" r:id="rId13"/>
    <sheet name="健康照護" sheetId="14" r:id="rId14"/>
    <sheet name="環保" sheetId="15" r:id="rId15"/>
    <sheet name="中華發展" sheetId="16" r:id="rId16"/>
    <sheet name="有線廣電" sheetId="17" r:id="rId17"/>
    <sheet name="金融監督" sheetId="18" r:id="rId18"/>
    <sheet name="金融重建" sheetId="19" r:id="rId19"/>
    <sheet name="通訊傳播" sheetId="20" r:id="rId20"/>
    <sheet name="債務" sheetId="21" r:id="rId21"/>
    <sheet name="老舊營舍" sheetId="22" r:id="rId22"/>
    <sheet name="Sheet1" sheetId="23" r:id="rId23"/>
    <sheet name="Sheet2" sheetId="24" r:id="rId24"/>
    <sheet name="Sheet3" sheetId="25" r:id="rId25"/>
  </sheets>
  <externalReferences>
    <externalReference r:id="rId28"/>
    <externalReference r:id="rId29"/>
    <externalReference r:id="rId3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5">'中華發展'!$A$1:$F$35</definedName>
    <definedName name="_xlnm.Print_Area" localSheetId="5">'外籍配偶'!$A$1:$F$35</definedName>
    <definedName name="_xlnm.Print_Area" localSheetId="3">'民營化'!$A$1:$F$35</definedName>
    <definedName name="_xlnm.Print_Area" localSheetId="16">'有線廣電'!$A$1:$F$35</definedName>
    <definedName name="_xlnm.Print_Area" localSheetId="8">'核後端'!$A$1:$F$35</definedName>
    <definedName name="_xlnm.Print_Area" localSheetId="9">'航港'!$A$1:$F$35</definedName>
    <definedName name="_xlnm.Print_Area" localSheetId="20">'債務'!$A$1:$F$35</definedName>
    <definedName name="_xlnm.Print_Area" localSheetId="2">'離島'!$A$1:$F$35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<sst xmlns="http://schemas.openxmlformats.org/spreadsheetml/2006/main" count="879" uniqueCount="485">
  <si>
    <t>％</t>
  </si>
  <si>
    <r>
      <t>特別收入</t>
    </r>
    <r>
      <rPr>
        <b/>
        <sz val="20"/>
        <rFont val="新細明體"/>
        <family val="1"/>
      </rPr>
      <t>基金平衡綜計表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</si>
  <si>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</si>
  <si>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</si>
  <si>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</si>
  <si>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</si>
  <si>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</si>
  <si>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</si>
  <si>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</si>
  <si>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</si>
  <si>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</si>
  <si>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</si>
  <si>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</si>
  <si>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</si>
  <si>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</si>
  <si>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</si>
  <si>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</si>
  <si>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</si>
  <si>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</si>
  <si>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</si>
  <si>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</si>
  <si>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</si>
  <si>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</si>
  <si>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</si>
  <si>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</si>
  <si>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</si>
  <si>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</si>
  <si>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</si>
  <si>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</si>
  <si>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</si>
  <si>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</si>
  <si>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</si>
  <si>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</si>
  <si>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</si>
  <si>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7,083,501,337</t>
    </r>
    <r>
      <rPr>
        <sz val="10"/>
        <rFont val="新細明體"/>
        <family val="1"/>
      </rPr>
      <t>元。</t>
    </r>
  </si>
  <si>
    <r>
      <t>行政院國家科學技術發展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</si>
  <si>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</si>
  <si>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</si>
  <si>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</si>
  <si>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</si>
  <si>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</si>
  <si>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</si>
  <si>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</si>
  <si>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</si>
  <si>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</si>
  <si>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</si>
  <si>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</si>
  <si>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</si>
  <si>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</si>
  <si>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</si>
  <si>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</si>
  <si>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</si>
  <si>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</si>
  <si>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</si>
  <si>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</si>
  <si>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</si>
  <si>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</si>
  <si>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</si>
  <si>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</si>
  <si>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</si>
  <si>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</si>
  <si>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</si>
  <si>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</si>
  <si>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</si>
  <si>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</si>
  <si>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</si>
  <si>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</si>
  <si>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</si>
  <si>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</si>
  <si>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4,390,000</t>
    </r>
    <r>
      <rPr>
        <sz val="10"/>
        <rFont val="新細明體"/>
        <family val="1"/>
      </rPr>
      <t>元。</t>
    </r>
  </si>
  <si>
    <r>
      <t>離島建設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</si>
  <si>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</si>
  <si>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</si>
  <si>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</si>
  <si>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</si>
  <si>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</si>
  <si>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</si>
  <si>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</si>
  <si>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</si>
  <si>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</si>
  <si>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</si>
  <si>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</si>
  <si>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</si>
  <si>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</si>
  <si>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</si>
  <si>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</si>
  <si>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</si>
  <si>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</si>
  <si>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</si>
  <si>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</si>
  <si>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</si>
  <si>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</si>
  <si>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</si>
  <si>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</si>
  <si>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</si>
  <si>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</si>
  <si>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</si>
  <si>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</si>
  <si>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</si>
  <si>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</si>
  <si>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</si>
  <si>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</si>
  <si>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</si>
  <si>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</si>
  <si>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t xml:space="preserve">  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</si>
  <si>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</si>
  <si>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</si>
  <si>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</si>
  <si>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</si>
  <si>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</si>
  <si>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</si>
  <si>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</si>
  <si>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</si>
  <si>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</si>
  <si>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</si>
  <si>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</si>
  <si>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</si>
  <si>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</si>
  <si>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</si>
  <si>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</si>
  <si>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</si>
  <si>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</si>
  <si>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</si>
  <si>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</si>
  <si>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</si>
  <si>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</si>
  <si>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</si>
  <si>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</si>
  <si>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</si>
  <si>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</si>
  <si>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</si>
  <si>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</si>
  <si>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</si>
  <si>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</si>
  <si>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</si>
  <si>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</si>
  <si>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</si>
  <si>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</si>
  <si>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t>行政院公營事業民營化基金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</si>
  <si>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</si>
  <si>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</si>
  <si>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</si>
  <si>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</si>
  <si>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</si>
  <si>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</si>
  <si>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</si>
  <si>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</si>
  <si>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</si>
  <si>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</si>
  <si>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</si>
  <si>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</si>
  <si>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</si>
  <si>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</si>
  <si>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</si>
  <si>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</si>
  <si>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</si>
  <si>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</si>
  <si>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</si>
  <si>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</si>
  <si>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</si>
  <si>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</si>
  <si>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</si>
  <si>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</si>
  <si>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</si>
  <si>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</si>
  <si>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</si>
  <si>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</si>
  <si>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</si>
  <si>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</si>
  <si>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</si>
  <si>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</si>
  <si>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</si>
  <si>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t xml:space="preserve">  </t>
  </si>
  <si>
    <r>
      <t>社會福利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</si>
  <si>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</si>
  <si>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12,629,774</t>
    </r>
    <r>
      <rPr>
        <sz val="10"/>
        <rFont val="新細明體"/>
        <family val="1"/>
      </rPr>
      <t>元。</t>
    </r>
  </si>
  <si>
    <t>外籍配偶照顧輔導基金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</si>
  <si>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</si>
  <si>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</si>
  <si>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</si>
  <si>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</si>
  <si>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</si>
  <si>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</si>
  <si>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</si>
  <si>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</si>
  <si>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</si>
  <si>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</si>
  <si>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</si>
  <si>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</si>
  <si>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</si>
  <si>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</si>
  <si>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</si>
  <si>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</si>
  <si>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</si>
  <si>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</si>
  <si>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</si>
  <si>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</si>
  <si>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</si>
  <si>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</si>
  <si>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</si>
  <si>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</si>
  <si>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</si>
  <si>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</si>
  <si>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</si>
  <si>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</si>
  <si>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</si>
  <si>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</si>
  <si>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</si>
  <si>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</si>
  <si>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</si>
  <si>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t xml:space="preserve">  </t>
  </si>
  <si>
    <r>
      <t>學產</t>
    </r>
    <r>
      <rPr>
        <b/>
        <sz val="20"/>
        <rFont val="新細明體"/>
        <family val="1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</si>
  <si>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460,274,916</t>
    </r>
    <r>
      <rPr>
        <sz val="10"/>
        <rFont val="新細明體"/>
        <family val="1"/>
      </rPr>
      <t>元。</t>
    </r>
  </si>
  <si>
    <t>經濟特別收入基金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</si>
  <si>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77,998,657</t>
    </r>
    <r>
      <rPr>
        <sz val="10"/>
        <rFont val="新細明體"/>
        <family val="1"/>
      </rPr>
      <t>元。</t>
    </r>
  </si>
  <si>
    <r>
      <t>核能發電後端營運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</si>
  <si>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</si>
  <si>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</si>
  <si>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</si>
  <si>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</si>
  <si>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</si>
  <si>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</si>
  <si>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</si>
  <si>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</si>
  <si>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</si>
  <si>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</si>
  <si>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</si>
  <si>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</si>
  <si>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</si>
  <si>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</si>
  <si>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</si>
  <si>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</si>
  <si>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</si>
  <si>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</si>
  <si>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</si>
  <si>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</si>
  <si>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</si>
  <si>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</si>
  <si>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</si>
  <si>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</si>
  <si>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</si>
  <si>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</si>
  <si>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</si>
  <si>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</si>
  <si>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</si>
  <si>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</si>
  <si>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</si>
  <si>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</si>
  <si>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</si>
  <si>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t xml:space="preserve">  </t>
  </si>
  <si>
    <r>
      <t>航港建設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</si>
  <si>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</si>
  <si>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</si>
  <si>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</si>
  <si>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</si>
  <si>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</si>
  <si>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</si>
  <si>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</si>
  <si>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</si>
  <si>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</si>
  <si>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</si>
  <si>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</si>
  <si>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</si>
  <si>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</si>
  <si>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</si>
  <si>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</si>
  <si>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</si>
  <si>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</si>
  <si>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</si>
  <si>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</si>
  <si>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</si>
  <si>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</si>
  <si>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</si>
  <si>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</si>
  <si>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</si>
  <si>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</si>
  <si>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</si>
  <si>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</si>
  <si>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</si>
  <si>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</si>
  <si>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</si>
  <si>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</si>
  <si>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</si>
  <si>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</si>
  <si>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t xml:space="preserve">  </t>
  </si>
  <si>
    <t>農業特別收入基金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</si>
  <si>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5,422,637,841</t>
    </r>
    <r>
      <rPr>
        <sz val="10"/>
        <rFont val="新細明體"/>
        <family val="1"/>
      </rPr>
      <t>元。</t>
    </r>
  </si>
  <si>
    <r>
      <t>就業安定</t>
    </r>
    <r>
      <rPr>
        <b/>
        <sz val="20"/>
        <rFont val="新細明體"/>
        <family val="1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</si>
  <si>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27,651,541</t>
    </r>
    <r>
      <rPr>
        <sz val="10"/>
        <rFont val="新細明體"/>
        <family val="1"/>
      </rPr>
      <t>元。</t>
    </r>
  </si>
  <si>
    <r>
      <t>健康照護</t>
    </r>
    <r>
      <rPr>
        <b/>
        <sz val="20"/>
        <rFont val="新細明體"/>
        <family val="1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</si>
  <si>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651,000</t>
    </r>
    <r>
      <rPr>
        <sz val="10"/>
        <rFont val="新細明體"/>
        <family val="1"/>
      </rPr>
      <t>元。</t>
    </r>
  </si>
  <si>
    <r>
      <t>環境保護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</si>
  <si>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</si>
  <si>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</si>
  <si>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</si>
  <si>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</si>
  <si>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</si>
  <si>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</si>
  <si>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</si>
  <si>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</si>
  <si>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</si>
  <si>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</si>
  <si>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</si>
  <si>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</si>
  <si>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</si>
  <si>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</si>
  <si>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</si>
  <si>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</si>
  <si>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</si>
  <si>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</si>
  <si>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</si>
  <si>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</si>
  <si>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</si>
  <si>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</si>
  <si>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</si>
  <si>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</si>
  <si>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</si>
  <si>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</si>
  <si>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</si>
  <si>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</si>
  <si>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</si>
  <si>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</si>
  <si>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</si>
  <si>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</si>
  <si>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</si>
  <si>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47,806,245</t>
    </r>
    <r>
      <rPr>
        <sz val="10"/>
        <rFont val="新細明體"/>
        <family val="1"/>
      </rPr>
      <t>元。</t>
    </r>
  </si>
  <si>
    <t>核子事故緊急應變基金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</si>
  <si>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272,993</t>
    </r>
    <r>
      <rPr>
        <sz val="10"/>
        <rFont val="新細明體"/>
        <family val="1"/>
      </rPr>
      <t>元。</t>
    </r>
  </si>
  <si>
    <r>
      <t>中華發展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</si>
  <si>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</si>
  <si>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</si>
  <si>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</si>
  <si>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</si>
  <si>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</si>
  <si>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</si>
  <si>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</si>
  <si>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</si>
  <si>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</si>
  <si>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</si>
  <si>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</si>
  <si>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</si>
  <si>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</si>
  <si>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</si>
  <si>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</si>
  <si>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</si>
  <si>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</si>
  <si>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</si>
  <si>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</si>
  <si>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</si>
  <si>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</si>
  <si>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</si>
  <si>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</si>
  <si>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</si>
  <si>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</si>
  <si>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</si>
  <si>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</si>
  <si>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</si>
  <si>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</si>
  <si>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</si>
  <si>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</si>
  <si>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</si>
  <si>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</si>
  <si>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t xml:space="preserve">  </t>
  </si>
  <si>
    <r>
      <t>有線廣播電視事業發展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</si>
  <si>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</si>
  <si>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</si>
  <si>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</si>
  <si>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</si>
  <si>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</si>
  <si>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</si>
  <si>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</si>
  <si>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</si>
  <si>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</si>
  <si>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</si>
  <si>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</si>
  <si>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</si>
  <si>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</si>
  <si>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</si>
  <si>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</si>
  <si>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</si>
  <si>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</si>
  <si>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</si>
  <si>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</si>
  <si>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</si>
  <si>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</si>
  <si>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</si>
  <si>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</si>
  <si>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</si>
  <si>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</si>
  <si>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</si>
  <si>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</si>
  <si>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</si>
  <si>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</si>
  <si>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</si>
  <si>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</si>
  <si>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</si>
  <si>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</si>
  <si>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t xml:space="preserve">  </t>
  </si>
  <si>
    <r>
      <t xml:space="preserve"> </t>
    </r>
    <r>
      <rPr>
        <b/>
        <sz val="20"/>
        <color indexed="12"/>
        <rFont val="新細明體"/>
        <family val="1"/>
      </rPr>
      <t>金融監督管理基金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</si>
  <si>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</si>
  <si>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</si>
  <si>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</si>
  <si>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</si>
  <si>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</si>
  <si>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</si>
  <si>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</si>
  <si>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</si>
  <si>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</si>
  <si>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</si>
  <si>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</si>
  <si>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</si>
  <si>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</si>
  <si>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</si>
  <si>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</si>
  <si>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</si>
  <si>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</si>
  <si>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</si>
  <si>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</si>
  <si>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</si>
  <si>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</si>
  <si>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</si>
  <si>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</si>
  <si>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</si>
  <si>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</si>
  <si>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</si>
  <si>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</si>
  <si>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</si>
  <si>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</si>
  <si>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</si>
  <si>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</si>
  <si>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</si>
  <si>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</si>
  <si>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1,053,500</t>
    </r>
    <r>
      <rPr>
        <sz val="10"/>
        <rFont val="新細明體"/>
        <family val="1"/>
      </rPr>
      <t>元。</t>
    </r>
  </si>
  <si>
    <r>
      <t>行政院金融重建</t>
    </r>
    <r>
      <rPr>
        <b/>
        <sz val="20"/>
        <rFont val="新細明體"/>
        <family val="1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</si>
  <si>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1,026,762,870</t>
    </r>
    <r>
      <rPr>
        <sz val="10"/>
        <rFont val="新細明體"/>
        <family val="1"/>
      </rPr>
      <t>元。</t>
    </r>
  </si>
  <si>
    <r>
      <t>通訊傳播監督管理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</si>
  <si>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</si>
  <si>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</si>
  <si>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</si>
  <si>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</si>
  <si>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</si>
  <si>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</si>
  <si>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</si>
  <si>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</si>
  <si>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</si>
  <si>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</si>
  <si>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</si>
  <si>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</si>
  <si>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</si>
  <si>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</si>
  <si>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</si>
  <si>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</si>
  <si>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</si>
  <si>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</si>
  <si>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</si>
  <si>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</si>
  <si>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</si>
  <si>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</si>
  <si>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</si>
  <si>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</si>
  <si>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</si>
  <si>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</si>
  <si>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</si>
  <si>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</si>
  <si>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</si>
  <si>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</si>
  <si>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</si>
  <si>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</si>
  <si>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</si>
  <si>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1,372,000</t>
    </r>
    <r>
      <rPr>
        <sz val="10"/>
        <rFont val="新細明體"/>
        <family val="1"/>
      </rPr>
      <t>元。</t>
    </r>
  </si>
  <si>
    <r>
      <t>中央政府債務</t>
    </r>
    <r>
      <rPr>
        <b/>
        <sz val="20"/>
        <rFont val="新細明體"/>
        <family val="1"/>
      </rPr>
      <t>基金</t>
    </r>
  </si>
  <si>
    <r>
      <t>國軍老舊營舍改建</t>
    </r>
    <r>
      <rPr>
        <b/>
        <sz val="20"/>
        <rFont val="新細明體"/>
        <family val="1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</si>
  <si>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973,941,422</t>
    </r>
    <r>
      <rPr>
        <sz val="10"/>
        <rFont val="新細明體"/>
        <family val="1"/>
      </rPr>
      <t>元。</t>
    </r>
  </si>
  <si>
    <t>負債</t>
  </si>
  <si>
    <t>流動負債</t>
  </si>
  <si>
    <t>短期債務</t>
  </si>
  <si>
    <t>應付款項</t>
  </si>
  <si>
    <t>預收款項</t>
  </si>
  <si>
    <t>其他負債</t>
  </si>
  <si>
    <t>什項負債</t>
  </si>
  <si>
    <t>基金餘額</t>
  </si>
  <si>
    <t>累積餘絀 (─)</t>
  </si>
  <si>
    <t>累積賸餘</t>
  </si>
  <si>
    <t>累積短絀 (─)</t>
  </si>
  <si>
    <t>合　　　　計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</si>
</sst>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#,##0.00_);[Red]\(#,##0.00\)"/>
    <numFmt numFmtId="179" formatCode="_(&quot; +&quot;* #,##0.00_);_(&quot;－&quot;* #,##0.00_);_(* &quot; &quot;_);_(@_)"/>
    <numFmt numFmtId="180" formatCode="_(* #,##0.00_);_(&quot;  &quot;* #,##0.00_);_(* &quot;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#,##0_ "/>
    <numFmt numFmtId="192" formatCode="_(&quot; +&quot;* #,##0.00_);_(&quot;–&quot;* #,##0.00_);_(* &quot;…&quot;_);_(@_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20"/>
      <color indexed="12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2" fontId="2" fillId="2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3" fillId="0" borderId="3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16" fillId="0" borderId="5" xfId="19" applyFont="1" applyBorder="1" applyAlignment="1" applyProtection="1">
      <alignment horizontal="left"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7" xfId="19" applyNumberFormat="1" applyFont="1" applyBorder="1" applyAlignment="1" applyProtection="1">
      <alignment vertical="center"/>
      <protection/>
    </xf>
    <xf numFmtId="0" fontId="16" fillId="0" borderId="7" xfId="19" applyFont="1" applyBorder="1" applyAlignment="1" applyProtection="1">
      <alignment vertical="center"/>
      <protection/>
    </xf>
    <xf numFmtId="176" fontId="17" fillId="0" borderId="8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6" xfId="19" applyFont="1" applyBorder="1" applyAlignment="1" applyProtection="1">
      <alignment horizontal="left" vertical="center" indent="1"/>
      <protection/>
    </xf>
    <xf numFmtId="176" fontId="17" fillId="0" borderId="9" xfId="19" applyNumberFormat="1" applyFont="1" applyBorder="1" applyAlignment="1" applyProtection="1">
      <alignment vertical="center"/>
      <protection/>
    </xf>
    <xf numFmtId="0" fontId="16" fillId="0" borderId="9" xfId="19" applyFont="1" applyBorder="1" applyAlignment="1" applyProtection="1">
      <alignment horizontal="left" vertical="center" indent="1"/>
      <protection/>
    </xf>
    <xf numFmtId="176" fontId="17" fillId="0" borderId="10" xfId="19" applyNumberFormat="1" applyFont="1" applyBorder="1" applyAlignment="1" applyProtection="1">
      <alignment vertical="center"/>
      <protection/>
    </xf>
    <xf numFmtId="0" fontId="18" fillId="0" borderId="6" xfId="19" applyFont="1" applyBorder="1" applyAlignment="1" applyProtection="1">
      <alignment horizontal="left" vertical="center" indent="2"/>
      <protection/>
    </xf>
    <xf numFmtId="176" fontId="19" fillId="0" borderId="6" xfId="19" applyNumberFormat="1" applyFont="1" applyBorder="1" applyAlignment="1" applyProtection="1">
      <alignment vertical="center"/>
      <protection locked="0"/>
    </xf>
    <xf numFmtId="176" fontId="19" fillId="0" borderId="9" xfId="19" applyNumberFormat="1" applyFont="1" applyBorder="1" applyAlignment="1" applyProtection="1">
      <alignment vertical="center"/>
      <protection/>
    </xf>
    <xf numFmtId="0" fontId="18" fillId="0" borderId="9" xfId="19" applyFont="1" applyBorder="1" applyAlignment="1" applyProtection="1">
      <alignment horizontal="left" vertical="center" indent="2"/>
      <protection/>
    </xf>
    <xf numFmtId="176" fontId="19" fillId="0" borderId="1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9" xfId="19" applyFont="1" applyBorder="1" applyAlignment="1" applyProtection="1">
      <alignment horizontal="left" vertical="center"/>
      <protection/>
    </xf>
    <xf numFmtId="0" fontId="16" fillId="0" borderId="6" xfId="19" applyFont="1" applyBorder="1" applyAlignment="1" applyProtection="1">
      <alignment horizontal="left" vertical="center" wrapText="1" indent="1"/>
      <protection/>
    </xf>
    <xf numFmtId="0" fontId="18" fillId="0" borderId="9" xfId="19" applyFont="1" applyBorder="1" applyAlignment="1" applyProtection="1">
      <alignment vertical="center"/>
      <protection/>
    </xf>
    <xf numFmtId="176" fontId="19" fillId="0" borderId="6" xfId="19" applyNumberFormat="1" applyFont="1" applyBorder="1" applyAlignment="1" applyProtection="1">
      <alignment vertical="center"/>
      <protection/>
    </xf>
    <xf numFmtId="0" fontId="16" fillId="0" borderId="9" xfId="19" applyFont="1" applyBorder="1" applyAlignment="1" applyProtection="1">
      <alignment vertical="center"/>
      <protection/>
    </xf>
    <xf numFmtId="0" fontId="18" fillId="0" borderId="6" xfId="19" applyFont="1" applyBorder="1" applyAlignment="1" applyProtection="1">
      <alignment vertical="center"/>
      <protection/>
    </xf>
    <xf numFmtId="0" fontId="16" fillId="0" borderId="6" xfId="19" applyFont="1" applyBorder="1" applyAlignment="1" applyProtection="1">
      <alignment vertical="center"/>
      <protection/>
    </xf>
    <xf numFmtId="0" fontId="16" fillId="0" borderId="11" xfId="19" applyFont="1" applyBorder="1" applyAlignment="1" applyProtection="1">
      <alignment horizontal="center" vertical="center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12" xfId="19" applyFont="1" applyBorder="1" applyAlignment="1" applyProtection="1">
      <alignment horizontal="center" vertical="center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9" fillId="0" borderId="14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177" fontId="19" fillId="0" borderId="14" xfId="19" applyNumberFormat="1" applyFont="1" applyBorder="1" applyAlignment="1" applyProtection="1">
      <alignment vertical="center"/>
      <protection locked="0"/>
    </xf>
    <xf numFmtId="177" fontId="0" fillId="0" borderId="14" xfId="19" applyNumberFormat="1" applyBorder="1" applyAlignment="1" applyProtection="1">
      <alignment vertical="center"/>
      <protection locked="0"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center" vertical="center"/>
      <protection/>
    </xf>
    <xf numFmtId="0" fontId="19" fillId="0" borderId="14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177" fontId="19" fillId="0" borderId="14" xfId="19" applyNumberFormat="1" applyFont="1" applyBorder="1" applyAlignment="1" applyProtection="1">
      <alignment vertical="center"/>
      <protection locked="0"/>
    </xf>
    <xf numFmtId="177" fontId="0" fillId="0" borderId="14" xfId="19" applyNumberFormat="1" applyBorder="1" applyAlignment="1" applyProtection="1">
      <alignment vertical="center"/>
      <protection locked="0"/>
    </xf>
    <xf numFmtId="0" fontId="19" fillId="0" borderId="14" xfId="19" applyFont="1" applyBorder="1" applyAlignment="1" applyProtection="1">
      <alignment horizontal="left" vertical="center"/>
      <protection/>
    </xf>
    <xf numFmtId="0" fontId="22" fillId="0" borderId="0" xfId="19" applyFont="1" applyAlignment="1" applyProtection="1">
      <alignment horizontal="center" vertical="center"/>
      <protection locked="0"/>
    </xf>
    <xf numFmtId="0" fontId="21" fillId="0" borderId="0" xfId="19" applyFont="1" applyAlignment="1" applyProtection="1">
      <alignment horizontal="center" vertical="center"/>
      <protection locked="0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6政事基金空白表(本處綜計用)--平衡表_印書960810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53"/>
  </sheetPr>
  <dimension ref="A1:F36"/>
  <sheetViews>
    <sheetView tabSelected="1" view="pageBreakPreview" zoomScaleSheetLayoutView="100" workbookViewId="0" topLeftCell="A7">
      <selection activeCell="B8" sqref="B8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75390625" style="1" customWidth="1"/>
    <col min="4" max="4" width="17.125" style="1" customWidth="1"/>
    <col min="5" max="5" width="18.375" style="1" customWidth="1"/>
    <col min="6" max="6" width="8.75390625" style="1" customWidth="1"/>
    <col min="7" max="16384" width="9.00390625" style="1" customWidth="1"/>
  </cols>
  <sheetData>
    <row r="1" spans="1:6" ht="27.75" customHeight="1">
      <c r="A1" s="42" t="s">
        <v>1</v>
      </c>
      <c r="B1" s="42"/>
      <c r="C1" s="42"/>
      <c r="D1" s="42"/>
      <c r="E1" s="42"/>
      <c r="F1" s="42"/>
    </row>
    <row r="2" spans="1:6" ht="27.75" customHeight="1">
      <c r="A2" s="42"/>
      <c r="B2" s="42"/>
      <c r="C2" s="42"/>
      <c r="D2" s="42"/>
      <c r="E2" s="42"/>
      <c r="F2" s="42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</v>
      </c>
      <c r="C4" s="2"/>
      <c r="D4" s="2"/>
      <c r="F4" s="3" t="s">
        <v>3</v>
      </c>
    </row>
    <row r="5" spans="1:6" s="8" customFormat="1" ht="33.75" customHeight="1">
      <c r="A5" s="4" t="s">
        <v>4</v>
      </c>
      <c r="B5" s="5" t="s">
        <v>5</v>
      </c>
      <c r="C5" s="6" t="s">
        <v>0</v>
      </c>
      <c r="D5" s="5" t="s">
        <v>4</v>
      </c>
      <c r="E5" s="5" t="s">
        <v>5</v>
      </c>
      <c r="F5" s="7" t="s">
        <v>0</v>
      </c>
    </row>
    <row r="6" spans="1:6" s="14" customFormat="1" ht="26.25" customHeight="1">
      <c r="A6" s="9" t="s">
        <v>6</v>
      </c>
      <c r="B6" s="10">
        <v>449305981204.46</v>
      </c>
      <c r="C6" s="11">
        <v>100</v>
      </c>
      <c r="D6" s="12" t="s">
        <v>473</v>
      </c>
      <c r="E6" s="10">
        <v>59509534845.48</v>
      </c>
      <c r="F6" s="13">
        <v>13.24</v>
      </c>
    </row>
    <row r="7" spans="1:6" s="14" customFormat="1" ht="26.25" customHeight="1">
      <c r="A7" s="15" t="s">
        <v>8</v>
      </c>
      <c r="B7" s="10">
        <v>263556338937.04</v>
      </c>
      <c r="C7" s="16">
        <v>58.66</v>
      </c>
      <c r="D7" s="17" t="s">
        <v>474</v>
      </c>
      <c r="E7" s="10">
        <v>32330308345</v>
      </c>
      <c r="F7" s="18">
        <v>7.2</v>
      </c>
    </row>
    <row r="8" spans="1:6" s="24" customFormat="1" ht="26.25" customHeight="1">
      <c r="A8" s="19" t="s">
        <v>10</v>
      </c>
      <c r="B8" s="20">
        <v>190243080356.11</v>
      </c>
      <c r="C8" s="21">
        <v>42.34</v>
      </c>
      <c r="D8" s="22" t="s">
        <v>475</v>
      </c>
      <c r="E8" s="20">
        <v>20900000000</v>
      </c>
      <c r="F8" s="23">
        <v>4.65</v>
      </c>
    </row>
    <row r="9" spans="1:6" s="24" customFormat="1" ht="26.25" customHeight="1">
      <c r="A9" s="19" t="s">
        <v>12</v>
      </c>
      <c r="B9" s="20">
        <v>1294539983.93</v>
      </c>
      <c r="C9" s="21">
        <v>0.29</v>
      </c>
      <c r="D9" s="22" t="s">
        <v>476</v>
      </c>
      <c r="E9" s="20">
        <v>10923331951</v>
      </c>
      <c r="F9" s="23">
        <v>2.43</v>
      </c>
    </row>
    <row r="10" spans="1:6" s="24" customFormat="1" ht="26.25" customHeight="1">
      <c r="A10" s="19" t="s">
        <v>14</v>
      </c>
      <c r="B10" s="20">
        <v>40283136780</v>
      </c>
      <c r="C10" s="21">
        <v>8.97</v>
      </c>
      <c r="D10" s="22" t="s">
        <v>477</v>
      </c>
      <c r="E10" s="20">
        <v>506976394</v>
      </c>
      <c r="F10" s="23">
        <v>0.11</v>
      </c>
    </row>
    <row r="11" spans="1:6" s="24" customFormat="1" ht="26.25" customHeight="1">
      <c r="A11" s="19" t="s">
        <v>16</v>
      </c>
      <c r="B11" s="20">
        <v>5843220937</v>
      </c>
      <c r="C11" s="21">
        <v>1.3</v>
      </c>
      <c r="D11" s="17" t="s">
        <v>478</v>
      </c>
      <c r="E11" s="10">
        <v>27179226500.48</v>
      </c>
      <c r="F11" s="18">
        <v>6.05</v>
      </c>
    </row>
    <row r="12" spans="1:6" s="24" customFormat="1" ht="26.25" customHeight="1">
      <c r="A12" s="19" t="s">
        <v>18</v>
      </c>
      <c r="B12" s="20">
        <v>3561568525</v>
      </c>
      <c r="C12" s="21">
        <v>0.79</v>
      </c>
      <c r="D12" s="22" t="s">
        <v>479</v>
      </c>
      <c r="E12" s="20">
        <v>27179226500.48</v>
      </c>
      <c r="F12" s="23">
        <v>6.05</v>
      </c>
    </row>
    <row r="13" spans="1:6" s="24" customFormat="1" ht="26.25" customHeight="1">
      <c r="A13" s="19" t="s">
        <v>20</v>
      </c>
      <c r="B13" s="20">
        <v>22330792355</v>
      </c>
      <c r="C13" s="21">
        <v>4.97</v>
      </c>
      <c r="D13" s="25" t="s">
        <v>480</v>
      </c>
      <c r="E13" s="10">
        <v>389796446358.98</v>
      </c>
      <c r="F13" s="18">
        <v>86.76</v>
      </c>
    </row>
    <row r="14" spans="1:6" s="24" customFormat="1" ht="34.5" customHeight="1">
      <c r="A14" s="26" t="s">
        <v>22</v>
      </c>
      <c r="B14" s="10">
        <v>159060460048.34</v>
      </c>
      <c r="C14" s="16">
        <v>35.4</v>
      </c>
      <c r="D14" s="17" t="s">
        <v>481</v>
      </c>
      <c r="E14" s="10">
        <v>389796446358.98</v>
      </c>
      <c r="F14" s="18">
        <v>86.76</v>
      </c>
    </row>
    <row r="15" spans="1:6" s="24" customFormat="1" ht="26.25" customHeight="1">
      <c r="A15" s="19" t="s">
        <v>24</v>
      </c>
      <c r="B15" s="20">
        <v>11145725.34</v>
      </c>
      <c r="C15" s="21">
        <v>0</v>
      </c>
      <c r="D15" s="22" t="s">
        <v>482</v>
      </c>
      <c r="E15" s="20">
        <v>414322346697.98</v>
      </c>
      <c r="F15" s="23">
        <v>92.21</v>
      </c>
    </row>
    <row r="16" spans="1:6" s="24" customFormat="1" ht="26.25" customHeight="1">
      <c r="A16" s="19" t="s">
        <v>26</v>
      </c>
      <c r="B16" s="20">
        <v>157292892836</v>
      </c>
      <c r="C16" s="21">
        <v>35.01</v>
      </c>
      <c r="D16" s="22" t="s">
        <v>483</v>
      </c>
      <c r="E16" s="20">
        <v>-24525900339</v>
      </c>
      <c r="F16" s="23">
        <v>-5.46</v>
      </c>
    </row>
    <row r="17" spans="1:6" s="24" customFormat="1" ht="26.25" customHeight="1">
      <c r="A17" s="19" t="s">
        <v>28</v>
      </c>
      <c r="B17" s="20">
        <v>1641281450</v>
      </c>
      <c r="C17" s="21">
        <v>0.37</v>
      </c>
      <c r="D17" s="27"/>
      <c r="E17" s="28"/>
      <c r="F17" s="18"/>
    </row>
    <row r="18" spans="1:6" s="24" customFormat="1" ht="26.25" customHeight="1">
      <c r="A18" s="19" t="s">
        <v>29</v>
      </c>
      <c r="B18" s="20">
        <v>115140037</v>
      </c>
      <c r="C18" s="21">
        <v>0.03</v>
      </c>
      <c r="D18" s="27"/>
      <c r="E18" s="28"/>
      <c r="F18" s="18"/>
    </row>
    <row r="19" spans="1:6" s="24" customFormat="1" ht="26.25" customHeight="1">
      <c r="A19" s="15" t="s">
        <v>30</v>
      </c>
      <c r="B19" s="10">
        <v>26689182219.08</v>
      </c>
      <c r="C19" s="16">
        <v>5.94</v>
      </c>
      <c r="D19" s="27"/>
      <c r="E19" s="28"/>
      <c r="F19" s="18"/>
    </row>
    <row r="20" spans="1:6" s="24" customFormat="1" ht="26.25" customHeight="1">
      <c r="A20" s="19" t="s">
        <v>31</v>
      </c>
      <c r="B20" s="20">
        <v>26689182219.08</v>
      </c>
      <c r="C20" s="21">
        <v>5.94</v>
      </c>
      <c r="D20" s="29"/>
      <c r="E20" s="10"/>
      <c r="F20" s="18"/>
    </row>
    <row r="21" spans="1:6" s="24" customFormat="1" ht="26.25" customHeight="1">
      <c r="A21" s="19" t="s">
        <v>32</v>
      </c>
      <c r="B21" s="20">
        <v>0</v>
      </c>
      <c r="C21" s="21"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33</v>
      </c>
      <c r="B35" s="33">
        <v>449305981204.46</v>
      </c>
      <c r="C35" s="33">
        <v>100</v>
      </c>
      <c r="D35" s="34" t="s">
        <v>484</v>
      </c>
      <c r="E35" s="35">
        <v>449305981204.46</v>
      </c>
      <c r="F35" s="36">
        <v>100</v>
      </c>
    </row>
    <row r="36" spans="1:4" s="24" customFormat="1" ht="19.5" customHeight="1">
      <c r="A36" s="37" t="s">
        <v>34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2">
    <mergeCell ref="A3:E3"/>
    <mergeCell ref="A1:F2"/>
  </mergeCells>
  <printOptions/>
  <pageMargins left="0.6299212598425197" right="0.6299212598425197" top="0.6692913385826772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F36"/>
  <sheetViews>
    <sheetView view="pageBreakPreview" zoomScale="60" workbookViewId="0" topLeftCell="A1">
      <pane xSplit="1" ySplit="5" topLeftCell="B27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250</v>
      </c>
      <c r="B1" s="43"/>
      <c r="C1" s="43"/>
      <c r="D1" s="43"/>
      <c r="E1" s="43"/>
      <c r="F1" s="43"/>
    </row>
    <row r="2" spans="1:6" ht="27.75" customHeight="1">
      <c r="A2" s="44" t="s">
        <v>251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252</v>
      </c>
      <c r="C4" s="2"/>
      <c r="D4" s="2"/>
      <c r="F4" s="3" t="s">
        <v>253</v>
      </c>
    </row>
    <row r="5" spans="1:6" s="8" customFormat="1" ht="33.75" customHeight="1">
      <c r="A5" s="4" t="s">
        <v>254</v>
      </c>
      <c r="B5" s="5" t="s">
        <v>255</v>
      </c>
      <c r="C5" s="6" t="s">
        <v>0</v>
      </c>
      <c r="D5" s="5" t="s">
        <v>254</v>
      </c>
      <c r="E5" s="5" t="s">
        <v>255</v>
      </c>
      <c r="F5" s="7" t="s">
        <v>0</v>
      </c>
    </row>
    <row r="6" spans="1:6" s="14" customFormat="1" ht="26.25" customHeight="1">
      <c r="A6" s="9" t="s">
        <v>256</v>
      </c>
      <c r="B6" s="10">
        <f>SUM(B7,B14,B19)</f>
        <v>49858908517.68</v>
      </c>
      <c r="C6" s="11">
        <f aca="true" t="shared" si="0" ref="C6:C21">IF(B$6&gt;0,(B6/B$6)*100,0)</f>
        <v>100</v>
      </c>
      <c r="D6" s="12" t="s">
        <v>257</v>
      </c>
      <c r="E6" s="10">
        <f>SUM(E7,E11)</f>
        <v>53682911</v>
      </c>
      <c r="F6" s="13">
        <f aca="true" t="shared" si="1" ref="F6:F16">IF(E$35&gt;0,(E6/E$35)*100,0)</f>
        <v>0.11</v>
      </c>
    </row>
    <row r="7" spans="1:6" s="14" customFormat="1" ht="26.25" customHeight="1">
      <c r="A7" s="15" t="s">
        <v>258</v>
      </c>
      <c r="B7" s="10">
        <f>SUM(B8:B13)</f>
        <v>45759131067.68</v>
      </c>
      <c r="C7" s="16">
        <f t="shared" si="0"/>
        <v>91.78</v>
      </c>
      <c r="D7" s="17" t="s">
        <v>259</v>
      </c>
      <c r="E7" s="10">
        <f>SUM(E8:E10)</f>
        <v>53560411</v>
      </c>
      <c r="F7" s="18">
        <f t="shared" si="1"/>
        <v>0.11</v>
      </c>
    </row>
    <row r="8" spans="1:6" s="24" customFormat="1" ht="26.25" customHeight="1">
      <c r="A8" s="19" t="s">
        <v>260</v>
      </c>
      <c r="B8" s="20">
        <v>45228555355.68</v>
      </c>
      <c r="C8" s="21">
        <f t="shared" si="0"/>
        <v>90.71</v>
      </c>
      <c r="D8" s="22" t="s">
        <v>261</v>
      </c>
      <c r="E8" s="20"/>
      <c r="F8" s="23">
        <f t="shared" si="1"/>
        <v>0</v>
      </c>
    </row>
    <row r="9" spans="1:6" s="24" customFormat="1" ht="26.25" customHeight="1">
      <c r="A9" s="19" t="s">
        <v>262</v>
      </c>
      <c r="B9" s="20"/>
      <c r="C9" s="21">
        <f t="shared" si="0"/>
        <v>0</v>
      </c>
      <c r="D9" s="22" t="s">
        <v>263</v>
      </c>
      <c r="E9" s="20">
        <v>53560411</v>
      </c>
      <c r="F9" s="23">
        <f t="shared" si="1"/>
        <v>0.11</v>
      </c>
    </row>
    <row r="10" spans="1:6" s="24" customFormat="1" ht="26.25" customHeight="1">
      <c r="A10" s="19" t="s">
        <v>264</v>
      </c>
      <c r="B10" s="20">
        <v>524575712</v>
      </c>
      <c r="C10" s="21">
        <f t="shared" si="0"/>
        <v>1.05</v>
      </c>
      <c r="D10" s="22" t="s">
        <v>265</v>
      </c>
      <c r="E10" s="20"/>
      <c r="F10" s="23">
        <f t="shared" si="1"/>
        <v>0</v>
      </c>
    </row>
    <row r="11" spans="1:6" s="24" customFormat="1" ht="26.25" customHeight="1">
      <c r="A11" s="19" t="s">
        <v>266</v>
      </c>
      <c r="B11" s="20"/>
      <c r="C11" s="21">
        <f t="shared" si="0"/>
        <v>0</v>
      </c>
      <c r="D11" s="17" t="s">
        <v>267</v>
      </c>
      <c r="E11" s="10">
        <f>SUM(E12)</f>
        <v>122500</v>
      </c>
      <c r="F11" s="18">
        <f t="shared" si="1"/>
        <v>0</v>
      </c>
    </row>
    <row r="12" spans="1:6" s="24" customFormat="1" ht="26.25" customHeight="1">
      <c r="A12" s="19" t="s">
        <v>268</v>
      </c>
      <c r="B12" s="20"/>
      <c r="C12" s="21">
        <f t="shared" si="0"/>
        <v>0</v>
      </c>
      <c r="D12" s="22" t="s">
        <v>269</v>
      </c>
      <c r="E12" s="20">
        <v>122500</v>
      </c>
      <c r="F12" s="23">
        <f t="shared" si="1"/>
        <v>0</v>
      </c>
    </row>
    <row r="13" spans="1:6" s="24" customFormat="1" ht="26.25" customHeight="1">
      <c r="A13" s="19" t="s">
        <v>270</v>
      </c>
      <c r="B13" s="20">
        <v>6000000</v>
      </c>
      <c r="C13" s="21">
        <f t="shared" si="0"/>
        <v>0.01</v>
      </c>
      <c r="D13" s="25" t="s">
        <v>271</v>
      </c>
      <c r="E13" s="10">
        <f>SUM(E14)</f>
        <v>49805225606.68</v>
      </c>
      <c r="F13" s="18">
        <f t="shared" si="1"/>
        <v>99.89</v>
      </c>
    </row>
    <row r="14" spans="1:6" s="24" customFormat="1" ht="34.5" customHeight="1">
      <c r="A14" s="26" t="s">
        <v>272</v>
      </c>
      <c r="B14" s="10">
        <f>SUM(B15:B18)</f>
        <v>4099777450</v>
      </c>
      <c r="C14" s="16">
        <f t="shared" si="0"/>
        <v>8.22</v>
      </c>
      <c r="D14" s="17" t="s">
        <v>273</v>
      </c>
      <c r="E14" s="10">
        <f>SUM(E15:E16)</f>
        <v>49805225606.68</v>
      </c>
      <c r="F14" s="18">
        <f t="shared" si="1"/>
        <v>99.89</v>
      </c>
    </row>
    <row r="15" spans="1:6" s="24" customFormat="1" ht="26.25" customHeight="1">
      <c r="A15" s="19" t="s">
        <v>274</v>
      </c>
      <c r="B15" s="20"/>
      <c r="C15" s="21">
        <f t="shared" si="0"/>
        <v>0</v>
      </c>
      <c r="D15" s="22" t="s">
        <v>275</v>
      </c>
      <c r="E15" s="20">
        <v>49805225606.68</v>
      </c>
      <c r="F15" s="23">
        <f t="shared" si="1"/>
        <v>99.89</v>
      </c>
    </row>
    <row r="16" spans="1:6" s="24" customFormat="1" ht="26.25" customHeight="1">
      <c r="A16" s="19" t="s">
        <v>276</v>
      </c>
      <c r="B16" s="20">
        <v>2458496000</v>
      </c>
      <c r="C16" s="21">
        <f t="shared" si="0"/>
        <v>4.93</v>
      </c>
      <c r="D16" s="22" t="s">
        <v>277</v>
      </c>
      <c r="E16" s="20"/>
      <c r="F16" s="23">
        <f t="shared" si="1"/>
        <v>0</v>
      </c>
    </row>
    <row r="17" spans="1:6" s="24" customFormat="1" ht="26.25" customHeight="1">
      <c r="A17" s="19" t="s">
        <v>278</v>
      </c>
      <c r="B17" s="20">
        <v>1641281450</v>
      </c>
      <c r="C17" s="21">
        <f t="shared" si="0"/>
        <v>3.29</v>
      </c>
      <c r="D17" s="27"/>
      <c r="E17" s="28"/>
      <c r="F17" s="18"/>
    </row>
    <row r="18" spans="1:6" s="24" customFormat="1" ht="26.25" customHeight="1">
      <c r="A18" s="19" t="s">
        <v>279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280</v>
      </c>
      <c r="B19" s="10">
        <f>SUM(B20:B21)</f>
        <v>0</v>
      </c>
      <c r="C19" s="16">
        <f t="shared" si="0"/>
        <v>0</v>
      </c>
      <c r="D19" s="27"/>
      <c r="E19" s="28"/>
      <c r="F19" s="18"/>
    </row>
    <row r="20" spans="1:6" s="24" customFormat="1" ht="26.25" customHeight="1">
      <c r="A20" s="19" t="s">
        <v>281</v>
      </c>
      <c r="B20" s="20"/>
      <c r="C20" s="21">
        <f t="shared" si="0"/>
        <v>0</v>
      </c>
      <c r="D20" s="29"/>
      <c r="E20" s="10"/>
      <c r="F20" s="18"/>
    </row>
    <row r="21" spans="1:6" s="24" customFormat="1" ht="26.25" customHeight="1">
      <c r="A21" s="19" t="s">
        <v>282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283</v>
      </c>
      <c r="B35" s="33">
        <f>B6</f>
        <v>49858908517.68</v>
      </c>
      <c r="C35" s="33">
        <f>IF(B$6&gt;0,(B35/B$6)*100,0)</f>
        <v>100</v>
      </c>
      <c r="D35" s="34" t="s">
        <v>283</v>
      </c>
      <c r="E35" s="35">
        <f>E6+E13</f>
        <v>49858908517.68</v>
      </c>
      <c r="F35" s="36">
        <f>IF(E$35&gt;0,(E35/E$35)*100,0)</f>
        <v>100</v>
      </c>
    </row>
    <row r="36" spans="1:4" s="24" customFormat="1" ht="19.5" customHeight="1">
      <c r="A36" s="45"/>
      <c r="B36" s="46"/>
      <c r="C36" s="47" t="s">
        <v>284</v>
      </c>
      <c r="D36" s="48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F36"/>
  <sheetViews>
    <sheetView workbookViewId="0" topLeftCell="A1">
      <pane xSplit="1" ySplit="5" topLeftCell="B29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3" t="s">
        <v>326</v>
      </c>
      <c r="B1" s="43"/>
      <c r="C1" s="43"/>
      <c r="D1" s="43"/>
      <c r="E1" s="43"/>
      <c r="F1" s="43"/>
    </row>
    <row r="2" spans="1:6" ht="27.75" customHeight="1">
      <c r="A2" s="44" t="s">
        <v>174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</v>
      </c>
      <c r="C4" s="2"/>
      <c r="D4" s="2"/>
      <c r="F4" s="3" t="s">
        <v>3</v>
      </c>
    </row>
    <row r="5" spans="1:6" s="8" customFormat="1" ht="33.75" customHeight="1">
      <c r="A5" s="4" t="s">
        <v>4</v>
      </c>
      <c r="B5" s="5" t="s">
        <v>5</v>
      </c>
      <c r="C5" s="6" t="s">
        <v>0</v>
      </c>
      <c r="D5" s="5" t="s">
        <v>4</v>
      </c>
      <c r="E5" s="5" t="s">
        <v>5</v>
      </c>
      <c r="F5" s="7" t="s">
        <v>0</v>
      </c>
    </row>
    <row r="6" spans="1:6" s="14" customFormat="1" ht="26.25" customHeight="1">
      <c r="A6" s="9" t="s">
        <v>6</v>
      </c>
      <c r="B6" s="10">
        <f>SUM(B7,B14,B19)</f>
        <v>102396433</v>
      </c>
      <c r="C6" s="11">
        <f aca="true" t="shared" si="0" ref="C6:C21">IF(B$6&gt;0,(B6/B$6)*100,0)</f>
        <v>100</v>
      </c>
      <c r="D6" s="12" t="s">
        <v>7</v>
      </c>
      <c r="E6" s="10">
        <f>SUM(E7,E11)</f>
        <v>18816</v>
      </c>
      <c r="F6" s="13">
        <f aca="true" t="shared" si="1" ref="F6:F16">IF(E$35&gt;0,(E6/E$35)*100,0)</f>
        <v>0.02</v>
      </c>
    </row>
    <row r="7" spans="1:6" s="14" customFormat="1" ht="26.25" customHeight="1">
      <c r="A7" s="15" t="s">
        <v>8</v>
      </c>
      <c r="B7" s="10">
        <f>SUM(B8:B13)</f>
        <v>102378433</v>
      </c>
      <c r="C7" s="16">
        <f t="shared" si="0"/>
        <v>99.98</v>
      </c>
      <c r="D7" s="17" t="s">
        <v>9</v>
      </c>
      <c r="E7" s="10">
        <f>SUM(E8:E10)</f>
        <v>9816</v>
      </c>
      <c r="F7" s="18">
        <f t="shared" si="1"/>
        <v>0.01</v>
      </c>
    </row>
    <row r="8" spans="1:6" s="24" customFormat="1" ht="26.25" customHeight="1">
      <c r="A8" s="19" t="s">
        <v>10</v>
      </c>
      <c r="B8" s="20">
        <v>79239933</v>
      </c>
      <c r="C8" s="21">
        <f t="shared" si="0"/>
        <v>77.39</v>
      </c>
      <c r="D8" s="22" t="s">
        <v>11</v>
      </c>
      <c r="E8" s="20"/>
      <c r="F8" s="23">
        <f t="shared" si="1"/>
        <v>0</v>
      </c>
    </row>
    <row r="9" spans="1:6" s="24" customFormat="1" ht="26.25" customHeight="1">
      <c r="A9" s="19" t="s">
        <v>12</v>
      </c>
      <c r="B9" s="20"/>
      <c r="C9" s="21">
        <f t="shared" si="0"/>
        <v>0</v>
      </c>
      <c r="D9" s="22" t="s">
        <v>13</v>
      </c>
      <c r="E9" s="20">
        <v>9816</v>
      </c>
      <c r="F9" s="23">
        <f t="shared" si="1"/>
        <v>0.01</v>
      </c>
    </row>
    <row r="10" spans="1:6" s="24" customFormat="1" ht="26.25" customHeight="1">
      <c r="A10" s="19" t="s">
        <v>14</v>
      </c>
      <c r="B10" s="20"/>
      <c r="C10" s="21">
        <f t="shared" si="0"/>
        <v>0</v>
      </c>
      <c r="D10" s="22" t="s">
        <v>15</v>
      </c>
      <c r="E10" s="20"/>
      <c r="F10" s="23">
        <f t="shared" si="1"/>
        <v>0</v>
      </c>
    </row>
    <row r="11" spans="1:6" s="24" customFormat="1" ht="26.25" customHeight="1">
      <c r="A11" s="19" t="s">
        <v>16</v>
      </c>
      <c r="B11" s="20"/>
      <c r="C11" s="21">
        <f t="shared" si="0"/>
        <v>0</v>
      </c>
      <c r="D11" s="17" t="s">
        <v>17</v>
      </c>
      <c r="E11" s="10">
        <f>SUM(E12)</f>
        <v>9000</v>
      </c>
      <c r="F11" s="18">
        <f t="shared" si="1"/>
        <v>0.01</v>
      </c>
    </row>
    <row r="12" spans="1:6" s="24" customFormat="1" ht="26.25" customHeight="1">
      <c r="A12" s="19" t="s">
        <v>18</v>
      </c>
      <c r="B12" s="20">
        <v>23138500</v>
      </c>
      <c r="C12" s="21">
        <f t="shared" si="0"/>
        <v>22.6</v>
      </c>
      <c r="D12" s="22" t="s">
        <v>19</v>
      </c>
      <c r="E12" s="20">
        <v>9000</v>
      </c>
      <c r="F12" s="23">
        <f t="shared" si="1"/>
        <v>0.01</v>
      </c>
    </row>
    <row r="13" spans="1:6" s="24" customFormat="1" ht="26.25" customHeight="1">
      <c r="A13" s="19" t="s">
        <v>20</v>
      </c>
      <c r="B13" s="20"/>
      <c r="C13" s="21">
        <f t="shared" si="0"/>
        <v>0</v>
      </c>
      <c r="D13" s="25" t="s">
        <v>21</v>
      </c>
      <c r="E13" s="10">
        <f>SUM(E14)</f>
        <v>102377617</v>
      </c>
      <c r="F13" s="18">
        <f t="shared" si="1"/>
        <v>99.98</v>
      </c>
    </row>
    <row r="14" spans="1:6" s="24" customFormat="1" ht="34.5" customHeight="1">
      <c r="A14" s="26" t="s">
        <v>22</v>
      </c>
      <c r="B14" s="10">
        <f>SUM(B15:B18)</f>
        <v>0</v>
      </c>
      <c r="C14" s="16">
        <f t="shared" si="0"/>
        <v>0</v>
      </c>
      <c r="D14" s="17" t="s">
        <v>23</v>
      </c>
      <c r="E14" s="10">
        <f>SUM(E15:E16)</f>
        <v>102377617</v>
      </c>
      <c r="F14" s="18">
        <f t="shared" si="1"/>
        <v>99.98</v>
      </c>
    </row>
    <row r="15" spans="1:6" s="24" customFormat="1" ht="26.25" customHeight="1">
      <c r="A15" s="19" t="s">
        <v>24</v>
      </c>
      <c r="B15" s="20"/>
      <c r="C15" s="21">
        <f t="shared" si="0"/>
        <v>0</v>
      </c>
      <c r="D15" s="22" t="s">
        <v>25</v>
      </c>
      <c r="E15" s="20">
        <v>102377617</v>
      </c>
      <c r="F15" s="23">
        <f t="shared" si="1"/>
        <v>99.98</v>
      </c>
    </row>
    <row r="16" spans="1:6" s="24" customFormat="1" ht="26.25" customHeight="1">
      <c r="A16" s="19" t="s">
        <v>26</v>
      </c>
      <c r="B16" s="20"/>
      <c r="C16" s="21">
        <f t="shared" si="0"/>
        <v>0</v>
      </c>
      <c r="D16" s="22" t="s">
        <v>27</v>
      </c>
      <c r="E16" s="20"/>
      <c r="F16" s="23">
        <f t="shared" si="1"/>
        <v>0</v>
      </c>
    </row>
    <row r="17" spans="1:6" s="24" customFormat="1" ht="26.25" customHeight="1">
      <c r="A17" s="19" t="s">
        <v>28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29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30</v>
      </c>
      <c r="B19" s="10">
        <f>SUM(B20:B21)</f>
        <v>18000</v>
      </c>
      <c r="C19" s="16">
        <f t="shared" si="0"/>
        <v>0.02</v>
      </c>
      <c r="D19" s="27"/>
      <c r="E19" s="28"/>
      <c r="F19" s="18"/>
    </row>
    <row r="20" spans="1:6" s="24" customFormat="1" ht="26.25" customHeight="1">
      <c r="A20" s="19" t="s">
        <v>31</v>
      </c>
      <c r="B20" s="20">
        <v>18000</v>
      </c>
      <c r="C20" s="21">
        <f t="shared" si="0"/>
        <v>0.02</v>
      </c>
      <c r="D20" s="29"/>
      <c r="E20" s="10"/>
      <c r="F20" s="18"/>
    </row>
    <row r="21" spans="1:6" s="24" customFormat="1" ht="26.25" customHeight="1">
      <c r="A21" s="19" t="s">
        <v>32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33</v>
      </c>
      <c r="B35" s="33">
        <f>B6</f>
        <v>102396433</v>
      </c>
      <c r="C35" s="33">
        <f>IF(B$6&gt;0,(B35/B$6)*100,0)</f>
        <v>100</v>
      </c>
      <c r="D35" s="34" t="s">
        <v>33</v>
      </c>
      <c r="E35" s="35">
        <f>E6+E13</f>
        <v>102396433</v>
      </c>
      <c r="F35" s="36">
        <f>IF(E$35&gt;0,(E35/E$35)*100,0)</f>
        <v>100</v>
      </c>
    </row>
    <row r="36" spans="1:6" s="24" customFormat="1" ht="19.5" customHeight="1">
      <c r="A36" s="49" t="s">
        <v>327</v>
      </c>
      <c r="B36" s="49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1:F1"/>
    <mergeCell ref="A2:F2"/>
    <mergeCell ref="A3:E3"/>
    <mergeCell ref="A36:F36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F36"/>
  <sheetViews>
    <sheetView workbookViewId="0" topLeftCell="A1">
      <pane xSplit="1" ySplit="5" topLeftCell="B33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50" t="s">
        <v>285</v>
      </c>
      <c r="B1" s="43"/>
      <c r="C1" s="43"/>
      <c r="D1" s="43"/>
      <c r="E1" s="43"/>
      <c r="F1" s="43"/>
    </row>
    <row r="2" spans="1:6" ht="27.75" customHeight="1">
      <c r="A2" s="44" t="s">
        <v>174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</v>
      </c>
      <c r="C4" s="2"/>
      <c r="D4" s="2"/>
      <c r="F4" s="3" t="s">
        <v>3</v>
      </c>
    </row>
    <row r="5" spans="1:6" s="8" customFormat="1" ht="33.75" customHeight="1">
      <c r="A5" s="4" t="s">
        <v>4</v>
      </c>
      <c r="B5" s="5" t="s">
        <v>5</v>
      </c>
      <c r="C5" s="6" t="s">
        <v>0</v>
      </c>
      <c r="D5" s="5" t="s">
        <v>4</v>
      </c>
      <c r="E5" s="5" t="s">
        <v>5</v>
      </c>
      <c r="F5" s="7" t="s">
        <v>0</v>
      </c>
    </row>
    <row r="6" spans="1:6" s="14" customFormat="1" ht="26.25" customHeight="1">
      <c r="A6" s="9" t="s">
        <v>6</v>
      </c>
      <c r="B6" s="10">
        <f>SUM(B7,B14,B19)</f>
        <v>86949551866.37</v>
      </c>
      <c r="C6" s="11">
        <f aca="true" t="shared" si="0" ref="C6:C21">IF(B$6&gt;0,(B6/B$6)*100,0)</f>
        <v>100</v>
      </c>
      <c r="D6" s="12" t="s">
        <v>7</v>
      </c>
      <c r="E6" s="10">
        <f>SUM(E7,E11)</f>
        <v>2308087784</v>
      </c>
      <c r="F6" s="13">
        <f aca="true" t="shared" si="1" ref="F6:F16">IF(E$35&gt;0,(E6/E$35)*100,0)</f>
        <v>2.65</v>
      </c>
    </row>
    <row r="7" spans="1:6" s="14" customFormat="1" ht="26.25" customHeight="1">
      <c r="A7" s="15" t="s">
        <v>8</v>
      </c>
      <c r="B7" s="10">
        <f>SUM(B8:B13)</f>
        <v>83071029250.43</v>
      </c>
      <c r="C7" s="16">
        <f t="shared" si="0"/>
        <v>95.54</v>
      </c>
      <c r="D7" s="17" t="s">
        <v>9</v>
      </c>
      <c r="E7" s="10">
        <f>SUM(E8:E10)</f>
        <v>2223333939</v>
      </c>
      <c r="F7" s="18">
        <f t="shared" si="1"/>
        <v>2.56</v>
      </c>
    </row>
    <row r="8" spans="1:6" s="24" customFormat="1" ht="26.25" customHeight="1">
      <c r="A8" s="19" t="s">
        <v>10</v>
      </c>
      <c r="B8" s="20">
        <v>50239900311.5</v>
      </c>
      <c r="C8" s="21">
        <f t="shared" si="0"/>
        <v>57.78</v>
      </c>
      <c r="D8" s="22" t="s">
        <v>11</v>
      </c>
      <c r="E8" s="20"/>
      <c r="F8" s="23">
        <f t="shared" si="1"/>
        <v>0</v>
      </c>
    </row>
    <row r="9" spans="1:6" s="24" customFormat="1" ht="26.25" customHeight="1">
      <c r="A9" s="19" t="s">
        <v>12</v>
      </c>
      <c r="B9" s="20">
        <v>1135247411.93</v>
      </c>
      <c r="C9" s="21">
        <f t="shared" si="0"/>
        <v>1.31</v>
      </c>
      <c r="D9" s="22" t="s">
        <v>13</v>
      </c>
      <c r="E9" s="20">
        <v>1888080183</v>
      </c>
      <c r="F9" s="23">
        <f t="shared" si="1"/>
        <v>2.17</v>
      </c>
    </row>
    <row r="10" spans="1:6" s="24" customFormat="1" ht="26.25" customHeight="1">
      <c r="A10" s="19" t="s">
        <v>14</v>
      </c>
      <c r="B10" s="20">
        <v>25370715184</v>
      </c>
      <c r="C10" s="21">
        <f t="shared" si="0"/>
        <v>29.18</v>
      </c>
      <c r="D10" s="22" t="s">
        <v>15</v>
      </c>
      <c r="E10" s="20">
        <v>335253756</v>
      </c>
      <c r="F10" s="23">
        <f t="shared" si="1"/>
        <v>0.39</v>
      </c>
    </row>
    <row r="11" spans="1:6" s="24" customFormat="1" ht="26.25" customHeight="1">
      <c r="A11" s="19" t="s">
        <v>16</v>
      </c>
      <c r="B11" s="20">
        <v>5843195403</v>
      </c>
      <c r="C11" s="21">
        <f t="shared" si="0"/>
        <v>6.72</v>
      </c>
      <c r="D11" s="17" t="s">
        <v>17</v>
      </c>
      <c r="E11" s="10">
        <f>SUM(E12)</f>
        <v>84753845</v>
      </c>
      <c r="F11" s="18">
        <f t="shared" si="1"/>
        <v>0.1</v>
      </c>
    </row>
    <row r="12" spans="1:6" s="24" customFormat="1" ht="26.25" customHeight="1">
      <c r="A12" s="19" t="s">
        <v>18</v>
      </c>
      <c r="B12" s="20">
        <v>472040464</v>
      </c>
      <c r="C12" s="21">
        <f t="shared" si="0"/>
        <v>0.54</v>
      </c>
      <c r="D12" s="22" t="s">
        <v>19</v>
      </c>
      <c r="E12" s="20">
        <v>84753845</v>
      </c>
      <c r="F12" s="23">
        <f t="shared" si="1"/>
        <v>0.1</v>
      </c>
    </row>
    <row r="13" spans="1:6" s="24" customFormat="1" ht="26.25" customHeight="1">
      <c r="A13" s="19" t="s">
        <v>20</v>
      </c>
      <c r="B13" s="20">
        <v>9930476</v>
      </c>
      <c r="C13" s="21">
        <f t="shared" si="0"/>
        <v>0.01</v>
      </c>
      <c r="D13" s="25" t="s">
        <v>21</v>
      </c>
      <c r="E13" s="10">
        <f>SUM(E14)</f>
        <v>84641464082.37</v>
      </c>
      <c r="F13" s="18">
        <f t="shared" si="1"/>
        <v>97.35</v>
      </c>
    </row>
    <row r="14" spans="1:6" s="24" customFormat="1" ht="34.5" customHeight="1">
      <c r="A14" s="26" t="s">
        <v>22</v>
      </c>
      <c r="B14" s="10">
        <f>SUM(B15:B18)</f>
        <v>3200419096.34</v>
      </c>
      <c r="C14" s="16">
        <f t="shared" si="0"/>
        <v>3.68</v>
      </c>
      <c r="D14" s="17" t="s">
        <v>23</v>
      </c>
      <c r="E14" s="10">
        <f>SUM(E15:E16)</f>
        <v>84641464082.37</v>
      </c>
      <c r="F14" s="18">
        <f t="shared" si="1"/>
        <v>97.35</v>
      </c>
    </row>
    <row r="15" spans="1:6" s="24" customFormat="1" ht="26.25" customHeight="1">
      <c r="A15" s="19" t="s">
        <v>24</v>
      </c>
      <c r="B15" s="20">
        <v>6705725.34</v>
      </c>
      <c r="C15" s="21">
        <f t="shared" si="0"/>
        <v>0.01</v>
      </c>
      <c r="D15" s="22" t="s">
        <v>25</v>
      </c>
      <c r="E15" s="20">
        <v>87959985309.37</v>
      </c>
      <c r="F15" s="23">
        <f t="shared" si="1"/>
        <v>101.16</v>
      </c>
    </row>
    <row r="16" spans="1:6" s="24" customFormat="1" ht="26.25" customHeight="1">
      <c r="A16" s="19" t="s">
        <v>26</v>
      </c>
      <c r="B16" s="20">
        <v>3193713371</v>
      </c>
      <c r="C16" s="21">
        <f t="shared" si="0"/>
        <v>3.67</v>
      </c>
      <c r="D16" s="22" t="s">
        <v>27</v>
      </c>
      <c r="E16" s="20">
        <v>-3318521227</v>
      </c>
      <c r="F16" s="23">
        <f t="shared" si="1"/>
        <v>-3.82</v>
      </c>
    </row>
    <row r="17" spans="1:6" s="24" customFormat="1" ht="26.25" customHeight="1">
      <c r="A17" s="19" t="s">
        <v>28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29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30</v>
      </c>
      <c r="B19" s="10">
        <f>SUM(B20:B21)</f>
        <v>678103519.6</v>
      </c>
      <c r="C19" s="16">
        <f t="shared" si="0"/>
        <v>0.78</v>
      </c>
      <c r="D19" s="27"/>
      <c r="E19" s="28"/>
      <c r="F19" s="18"/>
    </row>
    <row r="20" spans="1:6" s="24" customFormat="1" ht="26.25" customHeight="1">
      <c r="A20" s="19" t="s">
        <v>31</v>
      </c>
      <c r="B20" s="20">
        <v>678103519.6</v>
      </c>
      <c r="C20" s="21">
        <f t="shared" si="0"/>
        <v>0.78</v>
      </c>
      <c r="D20" s="29"/>
      <c r="E20" s="10"/>
      <c r="F20" s="18"/>
    </row>
    <row r="21" spans="1:6" s="24" customFormat="1" ht="26.25" customHeight="1">
      <c r="A21" s="19" t="s">
        <v>32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33</v>
      </c>
      <c r="B35" s="33">
        <f>B6</f>
        <v>86949551866.37</v>
      </c>
      <c r="C35" s="33">
        <f>IF(B$6&gt;0,(B35/B$6)*100,0)</f>
        <v>100</v>
      </c>
      <c r="D35" s="34" t="s">
        <v>33</v>
      </c>
      <c r="E35" s="35">
        <f>E6+E13</f>
        <v>86949551866.37</v>
      </c>
      <c r="F35" s="36">
        <f>IF(E$35&gt;0,(E35/E$35)*100,0)</f>
        <v>100</v>
      </c>
    </row>
    <row r="36" spans="1:4" s="24" customFormat="1" ht="19.5" customHeight="1">
      <c r="A36" s="37" t="s">
        <v>286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F36"/>
  <sheetViews>
    <sheetView workbookViewId="0" topLeftCell="A1">
      <pane xSplit="1" ySplit="5" topLeftCell="B30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287</v>
      </c>
      <c r="B1" s="43"/>
      <c r="C1" s="43"/>
      <c r="D1" s="43"/>
      <c r="E1" s="43"/>
      <c r="F1" s="43"/>
    </row>
    <row r="2" spans="1:6" ht="27.75" customHeight="1">
      <c r="A2" s="44" t="s">
        <v>105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106</v>
      </c>
      <c r="C4" s="2"/>
      <c r="D4" s="2"/>
      <c r="F4" s="3" t="s">
        <v>107</v>
      </c>
    </row>
    <row r="5" spans="1:6" s="8" customFormat="1" ht="33.75" customHeight="1">
      <c r="A5" s="4" t="s">
        <v>108</v>
      </c>
      <c r="B5" s="5" t="s">
        <v>109</v>
      </c>
      <c r="C5" s="6" t="s">
        <v>0</v>
      </c>
      <c r="D5" s="5" t="s">
        <v>108</v>
      </c>
      <c r="E5" s="5" t="s">
        <v>109</v>
      </c>
      <c r="F5" s="7" t="s">
        <v>0</v>
      </c>
    </row>
    <row r="6" spans="1:6" s="14" customFormat="1" ht="26.25" customHeight="1">
      <c r="A6" s="9" t="s">
        <v>110</v>
      </c>
      <c r="B6" s="10">
        <f>SUM(B7,B14,B19)</f>
        <v>21067644358</v>
      </c>
      <c r="C6" s="11">
        <f aca="true" t="shared" si="0" ref="C6:C21">IF(B$6&gt;0,(B6/B$6)*100,0)</f>
        <v>100</v>
      </c>
      <c r="D6" s="12" t="s">
        <v>111</v>
      </c>
      <c r="E6" s="10">
        <f>SUM(E7,E11)</f>
        <v>1076810414</v>
      </c>
      <c r="F6" s="13">
        <f aca="true" t="shared" si="1" ref="F6:F16">IF(E$35&gt;0,(E6/E$35)*100,0)</f>
        <v>5.11</v>
      </c>
    </row>
    <row r="7" spans="1:6" s="14" customFormat="1" ht="26.25" customHeight="1">
      <c r="A7" s="15" t="s">
        <v>112</v>
      </c>
      <c r="B7" s="10">
        <f>SUM(B8:B13)</f>
        <v>21022891089</v>
      </c>
      <c r="C7" s="16">
        <f t="shared" si="0"/>
        <v>99.79</v>
      </c>
      <c r="D7" s="17" t="s">
        <v>113</v>
      </c>
      <c r="E7" s="10">
        <f>SUM(E8:E10)</f>
        <v>164398184</v>
      </c>
      <c r="F7" s="18">
        <f t="shared" si="1"/>
        <v>0.78</v>
      </c>
    </row>
    <row r="8" spans="1:6" s="24" customFormat="1" ht="26.25" customHeight="1">
      <c r="A8" s="19" t="s">
        <v>114</v>
      </c>
      <c r="B8" s="20">
        <v>17669426765</v>
      </c>
      <c r="C8" s="21">
        <f t="shared" si="0"/>
        <v>83.87</v>
      </c>
      <c r="D8" s="22" t="s">
        <v>115</v>
      </c>
      <c r="E8" s="20">
        <v>0</v>
      </c>
      <c r="F8" s="23">
        <f t="shared" si="1"/>
        <v>0</v>
      </c>
    </row>
    <row r="9" spans="1:6" s="24" customFormat="1" ht="26.25" customHeight="1">
      <c r="A9" s="19" t="s">
        <v>116</v>
      </c>
      <c r="B9" s="20">
        <v>0</v>
      </c>
      <c r="C9" s="21">
        <f t="shared" si="0"/>
        <v>0</v>
      </c>
      <c r="D9" s="22" t="s">
        <v>117</v>
      </c>
      <c r="E9" s="20">
        <v>2748672</v>
      </c>
      <c r="F9" s="23">
        <f t="shared" si="1"/>
        <v>0.01</v>
      </c>
    </row>
    <row r="10" spans="1:6" s="24" customFormat="1" ht="26.25" customHeight="1">
      <c r="A10" s="19" t="s">
        <v>118</v>
      </c>
      <c r="B10" s="20">
        <v>1166075919</v>
      </c>
      <c r="C10" s="21">
        <f t="shared" si="0"/>
        <v>5.53</v>
      </c>
      <c r="D10" s="22" t="s">
        <v>119</v>
      </c>
      <c r="E10" s="20">
        <v>161649512</v>
      </c>
      <c r="F10" s="23">
        <f t="shared" si="1"/>
        <v>0.77</v>
      </c>
    </row>
    <row r="11" spans="1:6" s="24" customFormat="1" ht="26.25" customHeight="1">
      <c r="A11" s="19" t="s">
        <v>120</v>
      </c>
      <c r="B11" s="20">
        <v>0</v>
      </c>
      <c r="C11" s="21">
        <f t="shared" si="0"/>
        <v>0</v>
      </c>
      <c r="D11" s="17" t="s">
        <v>121</v>
      </c>
      <c r="E11" s="10">
        <f>SUM(E12)</f>
        <v>912412230</v>
      </c>
      <c r="F11" s="18">
        <f t="shared" si="1"/>
        <v>4.33</v>
      </c>
    </row>
    <row r="12" spans="1:6" s="24" customFormat="1" ht="26.25" customHeight="1">
      <c r="A12" s="19" t="s">
        <v>122</v>
      </c>
      <c r="B12" s="20">
        <v>2175413810</v>
      </c>
      <c r="C12" s="21">
        <f t="shared" si="0"/>
        <v>10.33</v>
      </c>
      <c r="D12" s="22" t="s">
        <v>123</v>
      </c>
      <c r="E12" s="20">
        <v>912412230</v>
      </c>
      <c r="F12" s="23">
        <f t="shared" si="1"/>
        <v>4.33</v>
      </c>
    </row>
    <row r="13" spans="1:6" s="24" customFormat="1" ht="26.25" customHeight="1">
      <c r="A13" s="19" t="s">
        <v>124</v>
      </c>
      <c r="B13" s="20">
        <v>11974595</v>
      </c>
      <c r="C13" s="21">
        <f t="shared" si="0"/>
        <v>0.06</v>
      </c>
      <c r="D13" s="25" t="s">
        <v>125</v>
      </c>
      <c r="E13" s="10">
        <f>SUM(E14)</f>
        <v>19990833944</v>
      </c>
      <c r="F13" s="18">
        <f t="shared" si="1"/>
        <v>94.89</v>
      </c>
    </row>
    <row r="14" spans="1:6" s="24" customFormat="1" ht="34.5" customHeight="1">
      <c r="A14" s="26" t="s">
        <v>126</v>
      </c>
      <c r="B14" s="10">
        <f>SUM(B15:B18)</f>
        <v>44710019</v>
      </c>
      <c r="C14" s="16">
        <f t="shared" si="0"/>
        <v>0.21</v>
      </c>
      <c r="D14" s="17" t="s">
        <v>127</v>
      </c>
      <c r="E14" s="10">
        <f>SUM(E15:E16)</f>
        <v>19990833944</v>
      </c>
      <c r="F14" s="18">
        <f t="shared" si="1"/>
        <v>94.89</v>
      </c>
    </row>
    <row r="15" spans="1:6" s="24" customFormat="1" ht="26.25" customHeight="1">
      <c r="A15" s="19" t="s">
        <v>128</v>
      </c>
      <c r="B15" s="20">
        <v>0</v>
      </c>
      <c r="C15" s="21">
        <f t="shared" si="0"/>
        <v>0</v>
      </c>
      <c r="D15" s="22" t="s">
        <v>129</v>
      </c>
      <c r="E15" s="20">
        <v>19990833944</v>
      </c>
      <c r="F15" s="23">
        <f t="shared" si="1"/>
        <v>94.89</v>
      </c>
    </row>
    <row r="16" spans="1:6" s="24" customFormat="1" ht="26.25" customHeight="1">
      <c r="A16" s="19" t="s">
        <v>130</v>
      </c>
      <c r="B16" s="20">
        <v>31913917</v>
      </c>
      <c r="C16" s="21">
        <f t="shared" si="0"/>
        <v>0.15</v>
      </c>
      <c r="D16" s="22" t="s">
        <v>131</v>
      </c>
      <c r="E16" s="20">
        <v>0</v>
      </c>
      <c r="F16" s="23">
        <f t="shared" si="1"/>
        <v>0</v>
      </c>
    </row>
    <row r="17" spans="1:6" s="24" customFormat="1" ht="26.25" customHeight="1">
      <c r="A17" s="19" t="s">
        <v>132</v>
      </c>
      <c r="B17" s="20">
        <v>0</v>
      </c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133</v>
      </c>
      <c r="B18" s="20">
        <v>12796102</v>
      </c>
      <c r="C18" s="21">
        <f t="shared" si="0"/>
        <v>0.06</v>
      </c>
      <c r="D18" s="27"/>
      <c r="E18" s="28"/>
      <c r="F18" s="18"/>
    </row>
    <row r="19" spans="1:6" s="24" customFormat="1" ht="26.25" customHeight="1">
      <c r="A19" s="15" t="s">
        <v>134</v>
      </c>
      <c r="B19" s="10">
        <f>SUM(B20:B21)</f>
        <v>43250</v>
      </c>
      <c r="C19" s="16">
        <f t="shared" si="0"/>
        <v>0</v>
      </c>
      <c r="D19" s="27"/>
      <c r="E19" s="28"/>
      <c r="F19" s="18"/>
    </row>
    <row r="20" spans="1:6" s="24" customFormat="1" ht="26.25" customHeight="1">
      <c r="A20" s="19" t="s">
        <v>135</v>
      </c>
      <c r="B20" s="20">
        <v>43250</v>
      </c>
      <c r="C20" s="21">
        <f t="shared" si="0"/>
        <v>0</v>
      </c>
      <c r="D20" s="29"/>
      <c r="E20" s="10"/>
      <c r="F20" s="18"/>
    </row>
    <row r="21" spans="1:6" s="24" customFormat="1" ht="26.25" customHeight="1">
      <c r="A21" s="19" t="s">
        <v>136</v>
      </c>
      <c r="B21" s="20">
        <v>0</v>
      </c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137</v>
      </c>
      <c r="B35" s="33">
        <f>B6</f>
        <v>21067644358</v>
      </c>
      <c r="C35" s="33">
        <f>IF(B$6&gt;0,(B35/B$6)*100,0)</f>
        <v>100</v>
      </c>
      <c r="D35" s="34" t="s">
        <v>137</v>
      </c>
      <c r="E35" s="35">
        <f>E6+E13</f>
        <v>21067644358</v>
      </c>
      <c r="F35" s="36">
        <f>IF(E$35&gt;0,(E35/E$35)*100,0)</f>
        <v>100</v>
      </c>
    </row>
    <row r="36" spans="1:4" s="24" customFormat="1" ht="19.5" customHeight="1">
      <c r="A36" s="37" t="s">
        <v>288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F36"/>
  <sheetViews>
    <sheetView workbookViewId="0" topLeftCell="A1">
      <pane xSplit="1" ySplit="5" topLeftCell="B30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289</v>
      </c>
      <c r="B1" s="43"/>
      <c r="C1" s="43"/>
      <c r="D1" s="43"/>
      <c r="E1" s="43"/>
      <c r="F1" s="43"/>
    </row>
    <row r="2" spans="1:6" ht="27.75" customHeight="1">
      <c r="A2" s="44" t="s">
        <v>177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178</v>
      </c>
      <c r="C4" s="2"/>
      <c r="D4" s="2"/>
      <c r="F4" s="3" t="s">
        <v>179</v>
      </c>
    </row>
    <row r="5" spans="1:6" s="8" customFormat="1" ht="33.75" customHeight="1">
      <c r="A5" s="4" t="s">
        <v>180</v>
      </c>
      <c r="B5" s="5" t="s">
        <v>181</v>
      </c>
      <c r="C5" s="6" t="s">
        <v>0</v>
      </c>
      <c r="D5" s="5" t="s">
        <v>180</v>
      </c>
      <c r="E5" s="5" t="s">
        <v>181</v>
      </c>
      <c r="F5" s="7" t="s">
        <v>0</v>
      </c>
    </row>
    <row r="6" spans="1:6" s="14" customFormat="1" ht="26.25" customHeight="1">
      <c r="A6" s="9" t="s">
        <v>182</v>
      </c>
      <c r="B6" s="10">
        <f>SUM(B7,B14,B19)</f>
        <v>6658619381</v>
      </c>
      <c r="C6" s="11">
        <f aca="true" t="shared" si="0" ref="C6:C21">IF(B$6&gt;0,(B6/B$6)*100,0)</f>
        <v>100</v>
      </c>
      <c r="D6" s="12" t="s">
        <v>183</v>
      </c>
      <c r="E6" s="10">
        <f>SUM(E7,E11)</f>
        <v>162908871</v>
      </c>
      <c r="F6" s="13">
        <f aca="true" t="shared" si="1" ref="F6:F16">IF(E$35&gt;0,(E6/E$35)*100,0)</f>
        <v>2.45</v>
      </c>
    </row>
    <row r="7" spans="1:6" s="14" customFormat="1" ht="26.25" customHeight="1">
      <c r="A7" s="15" t="s">
        <v>184</v>
      </c>
      <c r="B7" s="10">
        <f>SUM(B8:B13)</f>
        <v>4717623677</v>
      </c>
      <c r="C7" s="16">
        <f t="shared" si="0"/>
        <v>70.85</v>
      </c>
      <c r="D7" s="17" t="s">
        <v>185</v>
      </c>
      <c r="E7" s="10">
        <f>SUM(E8:E10)</f>
        <v>119393338</v>
      </c>
      <c r="F7" s="18">
        <f t="shared" si="1"/>
        <v>1.79</v>
      </c>
    </row>
    <row r="8" spans="1:6" s="24" customFormat="1" ht="26.25" customHeight="1">
      <c r="A8" s="19" t="s">
        <v>186</v>
      </c>
      <c r="B8" s="20">
        <v>3566610230</v>
      </c>
      <c r="C8" s="21">
        <f t="shared" si="0"/>
        <v>53.56</v>
      </c>
      <c r="D8" s="22" t="s">
        <v>187</v>
      </c>
      <c r="E8" s="20"/>
      <c r="F8" s="23">
        <f t="shared" si="1"/>
        <v>0</v>
      </c>
    </row>
    <row r="9" spans="1:6" s="24" customFormat="1" ht="26.25" customHeight="1">
      <c r="A9" s="19" t="s">
        <v>188</v>
      </c>
      <c r="B9" s="20"/>
      <c r="C9" s="21">
        <f t="shared" si="0"/>
        <v>0</v>
      </c>
      <c r="D9" s="22" t="s">
        <v>189</v>
      </c>
      <c r="E9" s="20">
        <v>119393338</v>
      </c>
      <c r="F9" s="23">
        <f t="shared" si="1"/>
        <v>1.79</v>
      </c>
    </row>
    <row r="10" spans="1:6" s="24" customFormat="1" ht="26.25" customHeight="1">
      <c r="A10" s="19" t="s">
        <v>190</v>
      </c>
      <c r="B10" s="20">
        <v>184517441</v>
      </c>
      <c r="C10" s="21">
        <f t="shared" si="0"/>
        <v>2.77</v>
      </c>
      <c r="D10" s="22" t="s">
        <v>191</v>
      </c>
      <c r="E10" s="20"/>
      <c r="F10" s="23">
        <f t="shared" si="1"/>
        <v>0</v>
      </c>
    </row>
    <row r="11" spans="1:6" s="24" customFormat="1" ht="26.25" customHeight="1">
      <c r="A11" s="19" t="s">
        <v>192</v>
      </c>
      <c r="B11" s="20"/>
      <c r="C11" s="21">
        <f t="shared" si="0"/>
        <v>0</v>
      </c>
      <c r="D11" s="17" t="s">
        <v>193</v>
      </c>
      <c r="E11" s="10">
        <f>SUM(E12)</f>
        <v>43515533</v>
      </c>
      <c r="F11" s="18">
        <f t="shared" si="1"/>
        <v>0.65</v>
      </c>
    </row>
    <row r="12" spans="1:6" s="24" customFormat="1" ht="26.25" customHeight="1">
      <c r="A12" s="19" t="s">
        <v>194</v>
      </c>
      <c r="B12" s="20">
        <v>190609962</v>
      </c>
      <c r="C12" s="21">
        <f t="shared" si="0"/>
        <v>2.86</v>
      </c>
      <c r="D12" s="22" t="s">
        <v>195</v>
      </c>
      <c r="E12" s="20">
        <v>43515533</v>
      </c>
      <c r="F12" s="23">
        <f t="shared" si="1"/>
        <v>0.65</v>
      </c>
    </row>
    <row r="13" spans="1:6" s="24" customFormat="1" ht="26.25" customHeight="1">
      <c r="A13" s="19" t="s">
        <v>196</v>
      </c>
      <c r="B13" s="20">
        <v>775886044</v>
      </c>
      <c r="C13" s="21">
        <f t="shared" si="0"/>
        <v>11.65</v>
      </c>
      <c r="D13" s="25" t="s">
        <v>197</v>
      </c>
      <c r="E13" s="10">
        <f>SUM(E14)</f>
        <v>6495710510</v>
      </c>
      <c r="F13" s="18">
        <f t="shared" si="1"/>
        <v>97.55</v>
      </c>
    </row>
    <row r="14" spans="1:6" s="24" customFormat="1" ht="34.5" customHeight="1">
      <c r="A14" s="26" t="s">
        <v>198</v>
      </c>
      <c r="B14" s="10">
        <f>SUM(B15:B18)</f>
        <v>1390886899</v>
      </c>
      <c r="C14" s="16">
        <f t="shared" si="0"/>
        <v>20.89</v>
      </c>
      <c r="D14" s="17" t="s">
        <v>199</v>
      </c>
      <c r="E14" s="10">
        <f>SUM(E15:E16)</f>
        <v>6495710510</v>
      </c>
      <c r="F14" s="18">
        <f t="shared" si="1"/>
        <v>97.55</v>
      </c>
    </row>
    <row r="15" spans="1:6" s="24" customFormat="1" ht="26.25" customHeight="1">
      <c r="A15" s="19" t="s">
        <v>200</v>
      </c>
      <c r="B15" s="20"/>
      <c r="C15" s="21">
        <f t="shared" si="0"/>
        <v>0</v>
      </c>
      <c r="D15" s="22" t="s">
        <v>201</v>
      </c>
      <c r="E15" s="20">
        <v>6495710510</v>
      </c>
      <c r="F15" s="23">
        <f t="shared" si="1"/>
        <v>97.55</v>
      </c>
    </row>
    <row r="16" spans="1:6" s="24" customFormat="1" ht="26.25" customHeight="1">
      <c r="A16" s="19" t="s">
        <v>202</v>
      </c>
      <c r="B16" s="20">
        <v>1390769548</v>
      </c>
      <c r="C16" s="21">
        <f t="shared" si="0"/>
        <v>20.89</v>
      </c>
      <c r="D16" s="22" t="s">
        <v>203</v>
      </c>
      <c r="E16" s="20"/>
      <c r="F16" s="23">
        <f t="shared" si="1"/>
        <v>0</v>
      </c>
    </row>
    <row r="17" spans="1:6" s="24" customFormat="1" ht="26.25" customHeight="1">
      <c r="A17" s="19" t="s">
        <v>204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205</v>
      </c>
      <c r="B18" s="20">
        <v>117351</v>
      </c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206</v>
      </c>
      <c r="B19" s="10">
        <f>SUM(B20:B21)</f>
        <v>550108805</v>
      </c>
      <c r="C19" s="16">
        <f t="shared" si="0"/>
        <v>8.26</v>
      </c>
      <c r="D19" s="27"/>
      <c r="E19" s="28"/>
      <c r="F19" s="18"/>
    </row>
    <row r="20" spans="1:6" s="24" customFormat="1" ht="26.25" customHeight="1">
      <c r="A20" s="19" t="s">
        <v>207</v>
      </c>
      <c r="B20" s="20">
        <v>550108805</v>
      </c>
      <c r="C20" s="21">
        <f t="shared" si="0"/>
        <v>8.26</v>
      </c>
      <c r="D20" s="29"/>
      <c r="E20" s="10"/>
      <c r="F20" s="18"/>
    </row>
    <row r="21" spans="1:6" s="24" customFormat="1" ht="26.25" customHeight="1">
      <c r="A21" s="19" t="s">
        <v>208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209</v>
      </c>
      <c r="B35" s="33">
        <f>B6</f>
        <v>6658619381</v>
      </c>
      <c r="C35" s="33">
        <f>IF(B$6&gt;0,(B35/B$6)*100,0)</f>
        <v>100</v>
      </c>
      <c r="D35" s="34" t="s">
        <v>209</v>
      </c>
      <c r="E35" s="35">
        <f>E6+E13</f>
        <v>6658619381</v>
      </c>
      <c r="F35" s="36">
        <f>IF(E$35&gt;0,(E35/E$35)*100,0)</f>
        <v>100</v>
      </c>
    </row>
    <row r="36" spans="1:4" s="24" customFormat="1" ht="19.5" customHeight="1">
      <c r="A36" s="37" t="s">
        <v>290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F36"/>
  <sheetViews>
    <sheetView workbookViewId="0" topLeftCell="A1">
      <pane xSplit="1" ySplit="5" topLeftCell="B33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291</v>
      </c>
      <c r="B1" s="43"/>
      <c r="C1" s="43"/>
      <c r="D1" s="43"/>
      <c r="E1" s="43"/>
      <c r="F1" s="43"/>
    </row>
    <row r="2" spans="1:6" ht="27.75" customHeight="1">
      <c r="A2" s="44" t="s">
        <v>292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293</v>
      </c>
      <c r="C4" s="2"/>
      <c r="D4" s="2"/>
      <c r="F4" s="3" t="s">
        <v>294</v>
      </c>
    </row>
    <row r="5" spans="1:6" s="8" customFormat="1" ht="33.75" customHeight="1">
      <c r="A5" s="4" t="s">
        <v>295</v>
      </c>
      <c r="B5" s="5" t="s">
        <v>296</v>
      </c>
      <c r="C5" s="6" t="s">
        <v>0</v>
      </c>
      <c r="D5" s="5" t="s">
        <v>295</v>
      </c>
      <c r="E5" s="5" t="s">
        <v>296</v>
      </c>
      <c r="F5" s="7" t="s">
        <v>0</v>
      </c>
    </row>
    <row r="6" spans="1:6" s="14" customFormat="1" ht="26.25" customHeight="1">
      <c r="A6" s="9" t="s">
        <v>297</v>
      </c>
      <c r="B6" s="10">
        <f>SUM(B7,B14,B19)</f>
        <v>8522238550</v>
      </c>
      <c r="C6" s="11">
        <f aca="true" t="shared" si="0" ref="C6:C21">IF(B$6&gt;0,(B6/B$6)*100,0)</f>
        <v>100</v>
      </c>
      <c r="D6" s="12" t="s">
        <v>298</v>
      </c>
      <c r="E6" s="10">
        <f>SUM(E7,E11)</f>
        <v>88320307</v>
      </c>
      <c r="F6" s="13">
        <f aca="true" t="shared" si="1" ref="F6:F16">IF(E$35&gt;0,(E6/E$35)*100,0)</f>
        <v>1.04</v>
      </c>
    </row>
    <row r="7" spans="1:6" s="14" customFormat="1" ht="26.25" customHeight="1">
      <c r="A7" s="15" t="s">
        <v>299</v>
      </c>
      <c r="B7" s="10">
        <f>SUM(B8:B13)</f>
        <v>8411923749</v>
      </c>
      <c r="C7" s="16">
        <f t="shared" si="0"/>
        <v>98.71</v>
      </c>
      <c r="D7" s="17" t="s">
        <v>300</v>
      </c>
      <c r="E7" s="10">
        <f>SUM(E8:E10)</f>
        <v>43953771</v>
      </c>
      <c r="F7" s="18">
        <f t="shared" si="1"/>
        <v>0.52</v>
      </c>
    </row>
    <row r="8" spans="1:6" s="24" customFormat="1" ht="26.25" customHeight="1">
      <c r="A8" s="19" t="s">
        <v>301</v>
      </c>
      <c r="B8" s="20">
        <v>8088357832</v>
      </c>
      <c r="C8" s="21">
        <f t="shared" si="0"/>
        <v>94.91</v>
      </c>
      <c r="D8" s="22" t="s">
        <v>302</v>
      </c>
      <c r="E8" s="20">
        <v>0</v>
      </c>
      <c r="F8" s="23">
        <f t="shared" si="1"/>
        <v>0</v>
      </c>
    </row>
    <row r="9" spans="1:6" s="24" customFormat="1" ht="26.25" customHeight="1">
      <c r="A9" s="19" t="s">
        <v>303</v>
      </c>
      <c r="B9" s="20">
        <v>0</v>
      </c>
      <c r="C9" s="21">
        <f t="shared" si="0"/>
        <v>0</v>
      </c>
      <c r="D9" s="22" t="s">
        <v>304</v>
      </c>
      <c r="E9" s="20">
        <v>43953771</v>
      </c>
      <c r="F9" s="23">
        <f t="shared" si="1"/>
        <v>0.52</v>
      </c>
    </row>
    <row r="10" spans="1:6" s="24" customFormat="1" ht="26.25" customHeight="1">
      <c r="A10" s="19" t="s">
        <v>305</v>
      </c>
      <c r="B10" s="20">
        <v>73577176</v>
      </c>
      <c r="C10" s="21">
        <f t="shared" si="0"/>
        <v>0.86</v>
      </c>
      <c r="D10" s="22" t="s">
        <v>306</v>
      </c>
      <c r="E10" s="20">
        <v>0</v>
      </c>
      <c r="F10" s="23">
        <f t="shared" si="1"/>
        <v>0</v>
      </c>
    </row>
    <row r="11" spans="1:6" s="24" customFormat="1" ht="26.25" customHeight="1">
      <c r="A11" s="19" t="s">
        <v>307</v>
      </c>
      <c r="B11" s="20">
        <v>0</v>
      </c>
      <c r="C11" s="21">
        <f t="shared" si="0"/>
        <v>0</v>
      </c>
      <c r="D11" s="17" t="s">
        <v>308</v>
      </c>
      <c r="E11" s="10">
        <f>SUM(E12)</f>
        <v>44366536</v>
      </c>
      <c r="F11" s="18">
        <f t="shared" si="1"/>
        <v>0.52</v>
      </c>
    </row>
    <row r="12" spans="1:6" s="24" customFormat="1" ht="26.25" customHeight="1">
      <c r="A12" s="19" t="s">
        <v>309</v>
      </c>
      <c r="B12" s="20">
        <v>249988741</v>
      </c>
      <c r="C12" s="21">
        <f t="shared" si="0"/>
        <v>2.93</v>
      </c>
      <c r="D12" s="22" t="s">
        <v>310</v>
      </c>
      <c r="E12" s="20">
        <v>44366536</v>
      </c>
      <c r="F12" s="23">
        <f t="shared" si="1"/>
        <v>0.52</v>
      </c>
    </row>
    <row r="13" spans="1:6" s="24" customFormat="1" ht="26.25" customHeight="1">
      <c r="A13" s="19" t="s">
        <v>311</v>
      </c>
      <c r="B13" s="20">
        <v>0</v>
      </c>
      <c r="C13" s="21">
        <f t="shared" si="0"/>
        <v>0</v>
      </c>
      <c r="D13" s="25" t="s">
        <v>312</v>
      </c>
      <c r="E13" s="10">
        <f>SUM(E14)</f>
        <v>8433918243</v>
      </c>
      <c r="F13" s="18">
        <f t="shared" si="1"/>
        <v>98.96</v>
      </c>
    </row>
    <row r="14" spans="1:6" s="24" customFormat="1" ht="34.5" customHeight="1">
      <c r="A14" s="26" t="s">
        <v>313</v>
      </c>
      <c r="B14" s="10">
        <f>SUM(B15:B18)</f>
        <v>36118495</v>
      </c>
      <c r="C14" s="16">
        <f t="shared" si="0"/>
        <v>0.42</v>
      </c>
      <c r="D14" s="17" t="s">
        <v>314</v>
      </c>
      <c r="E14" s="10">
        <f>SUM(E15:E16)</f>
        <v>8433918243</v>
      </c>
      <c r="F14" s="18">
        <f t="shared" si="1"/>
        <v>98.96</v>
      </c>
    </row>
    <row r="15" spans="1:6" s="24" customFormat="1" ht="26.25" customHeight="1">
      <c r="A15" s="19" t="s">
        <v>315</v>
      </c>
      <c r="B15" s="20">
        <v>0</v>
      </c>
      <c r="C15" s="21">
        <f t="shared" si="0"/>
        <v>0</v>
      </c>
      <c r="D15" s="22" t="s">
        <v>316</v>
      </c>
      <c r="E15" s="20">
        <v>8433918243</v>
      </c>
      <c r="F15" s="23">
        <f t="shared" si="1"/>
        <v>98.96</v>
      </c>
    </row>
    <row r="16" spans="1:6" s="24" customFormat="1" ht="26.25" customHeight="1">
      <c r="A16" s="19" t="s">
        <v>317</v>
      </c>
      <c r="B16" s="20">
        <v>0</v>
      </c>
      <c r="C16" s="21">
        <f t="shared" si="0"/>
        <v>0</v>
      </c>
      <c r="D16" s="22" t="s">
        <v>318</v>
      </c>
      <c r="E16" s="20">
        <v>0</v>
      </c>
      <c r="F16" s="23">
        <f t="shared" si="1"/>
        <v>0</v>
      </c>
    </row>
    <row r="17" spans="1:6" s="24" customFormat="1" ht="26.25" customHeight="1">
      <c r="A17" s="19" t="s">
        <v>319</v>
      </c>
      <c r="B17" s="20">
        <v>0</v>
      </c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320</v>
      </c>
      <c r="B18" s="20">
        <v>36118495</v>
      </c>
      <c r="C18" s="21">
        <f t="shared" si="0"/>
        <v>0.42</v>
      </c>
      <c r="D18" s="27"/>
      <c r="E18" s="28"/>
      <c r="F18" s="18"/>
    </row>
    <row r="19" spans="1:6" s="24" customFormat="1" ht="26.25" customHeight="1">
      <c r="A19" s="15" t="s">
        <v>321</v>
      </c>
      <c r="B19" s="10">
        <f>SUM(B20:B21)</f>
        <v>74196306</v>
      </c>
      <c r="C19" s="16">
        <f t="shared" si="0"/>
        <v>0.87</v>
      </c>
      <c r="D19" s="27"/>
      <c r="E19" s="28"/>
      <c r="F19" s="18"/>
    </row>
    <row r="20" spans="1:6" s="24" customFormat="1" ht="26.25" customHeight="1">
      <c r="A20" s="19" t="s">
        <v>322</v>
      </c>
      <c r="B20" s="20">
        <v>74196306</v>
      </c>
      <c r="C20" s="21">
        <f t="shared" si="0"/>
        <v>0.87</v>
      </c>
      <c r="D20" s="29"/>
      <c r="E20" s="10"/>
      <c r="F20" s="18"/>
    </row>
    <row r="21" spans="1:6" s="24" customFormat="1" ht="26.25" customHeight="1">
      <c r="A21" s="19" t="s">
        <v>323</v>
      </c>
      <c r="B21" s="20">
        <v>0</v>
      </c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324</v>
      </c>
      <c r="B35" s="33">
        <f>B6</f>
        <v>8522238550</v>
      </c>
      <c r="C35" s="33">
        <f>IF(B$6&gt;0,(B35/B$6)*100,0)</f>
        <v>100</v>
      </c>
      <c r="D35" s="34" t="s">
        <v>324</v>
      </c>
      <c r="E35" s="35">
        <f>E6+E13</f>
        <v>8522238550</v>
      </c>
      <c r="F35" s="36">
        <f>IF(E$35&gt;0,(E35/E$35)*100,0)</f>
        <v>100</v>
      </c>
    </row>
    <row r="36" spans="1:4" s="24" customFormat="1" ht="19.5" customHeight="1">
      <c r="A36" s="37" t="s">
        <v>325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F36"/>
  <sheetViews>
    <sheetView view="pageBreakPreview" zoomScale="60" workbookViewId="0" topLeftCell="A1">
      <pane xSplit="1" ySplit="5" topLeftCell="B24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328</v>
      </c>
      <c r="B1" s="43"/>
      <c r="C1" s="43"/>
      <c r="D1" s="43"/>
      <c r="E1" s="43"/>
      <c r="F1" s="43"/>
    </row>
    <row r="2" spans="1:6" ht="27.75" customHeight="1">
      <c r="A2" s="44" t="s">
        <v>329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330</v>
      </c>
      <c r="C4" s="2"/>
      <c r="D4" s="2"/>
      <c r="F4" s="3" t="s">
        <v>331</v>
      </c>
    </row>
    <row r="5" spans="1:6" s="8" customFormat="1" ht="33.75" customHeight="1">
      <c r="A5" s="4" t="s">
        <v>332</v>
      </c>
      <c r="B5" s="5" t="s">
        <v>333</v>
      </c>
      <c r="C5" s="6" t="s">
        <v>0</v>
      </c>
      <c r="D5" s="5" t="s">
        <v>332</v>
      </c>
      <c r="E5" s="5" t="s">
        <v>333</v>
      </c>
      <c r="F5" s="7" t="s">
        <v>0</v>
      </c>
    </row>
    <row r="6" spans="1:6" s="14" customFormat="1" ht="26.25" customHeight="1">
      <c r="A6" s="9" t="s">
        <v>334</v>
      </c>
      <c r="B6" s="10">
        <f>SUM(B7,B14,B19)</f>
        <v>269100053</v>
      </c>
      <c r="C6" s="11">
        <f aca="true" t="shared" si="0" ref="C6:C21">IF(B$6&gt;0,(B6/B$6)*100,0)</f>
        <v>100</v>
      </c>
      <c r="D6" s="12" t="s">
        <v>335</v>
      </c>
      <c r="E6" s="10">
        <f>SUM(E7,E11)</f>
        <v>3521884</v>
      </c>
      <c r="F6" s="13">
        <f aca="true" t="shared" si="1" ref="F6:F16">IF(E$35&gt;0,(E6/E$35)*100,0)</f>
        <v>1.31</v>
      </c>
    </row>
    <row r="7" spans="1:6" s="14" customFormat="1" ht="26.25" customHeight="1">
      <c r="A7" s="15" t="s">
        <v>336</v>
      </c>
      <c r="B7" s="10">
        <f>SUM(B8:B13)</f>
        <v>265599279</v>
      </c>
      <c r="C7" s="16">
        <f t="shared" si="0"/>
        <v>98.7</v>
      </c>
      <c r="D7" s="17" t="s">
        <v>337</v>
      </c>
      <c r="E7" s="10">
        <f>SUM(E8:E10)</f>
        <v>21110</v>
      </c>
      <c r="F7" s="18">
        <f t="shared" si="1"/>
        <v>0.01</v>
      </c>
    </row>
    <row r="8" spans="1:6" s="24" customFormat="1" ht="26.25" customHeight="1">
      <c r="A8" s="19" t="s">
        <v>338</v>
      </c>
      <c r="B8" s="20">
        <v>249015499</v>
      </c>
      <c r="C8" s="21">
        <f t="shared" si="0"/>
        <v>92.54</v>
      </c>
      <c r="D8" s="22" t="s">
        <v>339</v>
      </c>
      <c r="E8" s="20"/>
      <c r="F8" s="23">
        <f t="shared" si="1"/>
        <v>0</v>
      </c>
    </row>
    <row r="9" spans="1:6" s="24" customFormat="1" ht="26.25" customHeight="1">
      <c r="A9" s="19" t="s">
        <v>340</v>
      </c>
      <c r="B9" s="20"/>
      <c r="C9" s="21">
        <f t="shared" si="0"/>
        <v>0</v>
      </c>
      <c r="D9" s="22" t="s">
        <v>341</v>
      </c>
      <c r="E9" s="20">
        <v>21110</v>
      </c>
      <c r="F9" s="23">
        <f t="shared" si="1"/>
        <v>0.01</v>
      </c>
    </row>
    <row r="10" spans="1:6" s="24" customFormat="1" ht="26.25" customHeight="1">
      <c r="A10" s="19" t="s">
        <v>342</v>
      </c>
      <c r="B10" s="20">
        <v>3255019</v>
      </c>
      <c r="C10" s="21">
        <f t="shared" si="0"/>
        <v>1.21</v>
      </c>
      <c r="D10" s="22" t="s">
        <v>343</v>
      </c>
      <c r="E10" s="20"/>
      <c r="F10" s="23">
        <f t="shared" si="1"/>
        <v>0</v>
      </c>
    </row>
    <row r="11" spans="1:6" s="24" customFormat="1" ht="26.25" customHeight="1">
      <c r="A11" s="19" t="s">
        <v>344</v>
      </c>
      <c r="B11" s="20"/>
      <c r="C11" s="21">
        <f t="shared" si="0"/>
        <v>0</v>
      </c>
      <c r="D11" s="17" t="s">
        <v>345</v>
      </c>
      <c r="E11" s="10">
        <f>SUM(E12)</f>
        <v>3500774</v>
      </c>
      <c r="F11" s="18">
        <f t="shared" si="1"/>
        <v>1.3</v>
      </c>
    </row>
    <row r="12" spans="1:6" s="24" customFormat="1" ht="26.25" customHeight="1">
      <c r="A12" s="19" t="s">
        <v>346</v>
      </c>
      <c r="B12" s="20">
        <v>13328761</v>
      </c>
      <c r="C12" s="21">
        <f t="shared" si="0"/>
        <v>4.95</v>
      </c>
      <c r="D12" s="22" t="s">
        <v>347</v>
      </c>
      <c r="E12" s="20">
        <v>3500774</v>
      </c>
      <c r="F12" s="23">
        <f t="shared" si="1"/>
        <v>1.3</v>
      </c>
    </row>
    <row r="13" spans="1:6" s="24" customFormat="1" ht="26.25" customHeight="1">
      <c r="A13" s="19" t="s">
        <v>348</v>
      </c>
      <c r="B13" s="20"/>
      <c r="C13" s="21">
        <f t="shared" si="0"/>
        <v>0</v>
      </c>
      <c r="D13" s="25" t="s">
        <v>349</v>
      </c>
      <c r="E13" s="10">
        <f>SUM(E14)</f>
        <v>265578169</v>
      </c>
      <c r="F13" s="18">
        <f t="shared" si="1"/>
        <v>98.69</v>
      </c>
    </row>
    <row r="14" spans="1:6" s="24" customFormat="1" ht="34.5" customHeight="1">
      <c r="A14" s="26" t="s">
        <v>350</v>
      </c>
      <c r="B14" s="10">
        <f>SUM(B15:B18)</f>
        <v>3500774</v>
      </c>
      <c r="C14" s="16">
        <f t="shared" si="0"/>
        <v>1.3</v>
      </c>
      <c r="D14" s="17" t="s">
        <v>351</v>
      </c>
      <c r="E14" s="10">
        <f>SUM(E15:E16)</f>
        <v>265578169</v>
      </c>
      <c r="F14" s="18">
        <f t="shared" si="1"/>
        <v>98.69</v>
      </c>
    </row>
    <row r="15" spans="1:6" s="24" customFormat="1" ht="26.25" customHeight="1">
      <c r="A15" s="19" t="s">
        <v>352</v>
      </c>
      <c r="B15" s="20"/>
      <c r="C15" s="21">
        <f t="shared" si="0"/>
        <v>0</v>
      </c>
      <c r="D15" s="22" t="s">
        <v>353</v>
      </c>
      <c r="E15" s="20">
        <v>265964379</v>
      </c>
      <c r="F15" s="23">
        <f t="shared" si="1"/>
        <v>98.83</v>
      </c>
    </row>
    <row r="16" spans="1:6" s="24" customFormat="1" ht="26.25" customHeight="1">
      <c r="A16" s="19" t="s">
        <v>354</v>
      </c>
      <c r="B16" s="20"/>
      <c r="C16" s="21">
        <f t="shared" si="0"/>
        <v>0</v>
      </c>
      <c r="D16" s="22" t="s">
        <v>355</v>
      </c>
      <c r="E16" s="20">
        <v>-386210</v>
      </c>
      <c r="F16" s="23">
        <f t="shared" si="1"/>
        <v>-0.14</v>
      </c>
    </row>
    <row r="17" spans="1:6" s="24" customFormat="1" ht="26.25" customHeight="1">
      <c r="A17" s="19" t="s">
        <v>356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357</v>
      </c>
      <c r="B18" s="20">
        <v>3500774</v>
      </c>
      <c r="C18" s="21">
        <f t="shared" si="0"/>
        <v>1.3</v>
      </c>
      <c r="D18" s="27"/>
      <c r="E18" s="28"/>
      <c r="F18" s="18"/>
    </row>
    <row r="19" spans="1:6" s="24" customFormat="1" ht="26.25" customHeight="1">
      <c r="A19" s="15" t="s">
        <v>358</v>
      </c>
      <c r="B19" s="10">
        <f>SUM(B20:B21)</f>
        <v>0</v>
      </c>
      <c r="C19" s="16">
        <f t="shared" si="0"/>
        <v>0</v>
      </c>
      <c r="D19" s="27"/>
      <c r="E19" s="28"/>
      <c r="F19" s="18"/>
    </row>
    <row r="20" spans="1:6" s="24" customFormat="1" ht="26.25" customHeight="1">
      <c r="A20" s="19" t="s">
        <v>359</v>
      </c>
      <c r="B20" s="20"/>
      <c r="C20" s="21">
        <f t="shared" si="0"/>
        <v>0</v>
      </c>
      <c r="D20" s="29"/>
      <c r="E20" s="10"/>
      <c r="F20" s="18"/>
    </row>
    <row r="21" spans="1:6" s="24" customFormat="1" ht="26.25" customHeight="1">
      <c r="A21" s="19" t="s">
        <v>360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361</v>
      </c>
      <c r="B35" s="33">
        <f>B6</f>
        <v>269100053</v>
      </c>
      <c r="C35" s="33">
        <f>IF(B$6&gt;0,(B35/B$6)*100,0)</f>
        <v>100</v>
      </c>
      <c r="D35" s="34" t="s">
        <v>361</v>
      </c>
      <c r="E35" s="35">
        <f>E6+E13</f>
        <v>269100053</v>
      </c>
      <c r="F35" s="36">
        <f>IF(E$35&gt;0,(E35/E$35)*100,0)</f>
        <v>100</v>
      </c>
    </row>
    <row r="36" spans="1:4" s="24" customFormat="1" ht="19.5" customHeight="1">
      <c r="A36" s="45"/>
      <c r="B36" s="46"/>
      <c r="C36" s="47" t="s">
        <v>362</v>
      </c>
      <c r="D36" s="48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F36"/>
  <sheetViews>
    <sheetView view="pageBreakPreview" zoomScale="60" workbookViewId="0" topLeftCell="A1">
      <pane xSplit="1" ySplit="5" topLeftCell="B21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363</v>
      </c>
      <c r="B1" s="43"/>
      <c r="C1" s="43"/>
      <c r="D1" s="43"/>
      <c r="E1" s="43"/>
      <c r="F1" s="43"/>
    </row>
    <row r="2" spans="1:6" ht="27.75" customHeight="1">
      <c r="A2" s="44" t="s">
        <v>364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365</v>
      </c>
      <c r="C4" s="2"/>
      <c r="D4" s="2"/>
      <c r="F4" s="3" t="s">
        <v>366</v>
      </c>
    </row>
    <row r="5" spans="1:6" s="8" customFormat="1" ht="33.75" customHeight="1">
      <c r="A5" s="4" t="s">
        <v>367</v>
      </c>
      <c r="B5" s="5" t="s">
        <v>368</v>
      </c>
      <c r="C5" s="6" t="s">
        <v>0</v>
      </c>
      <c r="D5" s="5" t="s">
        <v>367</v>
      </c>
      <c r="E5" s="5" t="s">
        <v>368</v>
      </c>
      <c r="F5" s="7" t="s">
        <v>0</v>
      </c>
    </row>
    <row r="6" spans="1:6" s="14" customFormat="1" ht="26.25" customHeight="1">
      <c r="A6" s="9" t="s">
        <v>369</v>
      </c>
      <c r="B6" s="10">
        <f>SUM(B7,B14,B19)</f>
        <v>585853046</v>
      </c>
      <c r="C6" s="11">
        <f aca="true" t="shared" si="0" ref="C6:C21">IF(B$6&gt;0,(B6/B$6)*100,0)</f>
        <v>100</v>
      </c>
      <c r="D6" s="12" t="s">
        <v>370</v>
      </c>
      <c r="E6" s="10">
        <f>SUM(E7,E11)</f>
        <v>0</v>
      </c>
      <c r="F6" s="13">
        <f aca="true" t="shared" si="1" ref="F6:F16">IF(E$35&gt;0,(E6/E$35)*100,0)</f>
        <v>0</v>
      </c>
    </row>
    <row r="7" spans="1:6" s="14" customFormat="1" ht="26.25" customHeight="1">
      <c r="A7" s="15" t="s">
        <v>371</v>
      </c>
      <c r="B7" s="10">
        <f>SUM(B8:B13)</f>
        <v>585853046</v>
      </c>
      <c r="C7" s="16">
        <f t="shared" si="0"/>
        <v>100</v>
      </c>
      <c r="D7" s="17" t="s">
        <v>372</v>
      </c>
      <c r="E7" s="10">
        <f>SUM(E8:E10)</f>
        <v>0</v>
      </c>
      <c r="F7" s="18">
        <f t="shared" si="1"/>
        <v>0</v>
      </c>
    </row>
    <row r="8" spans="1:6" s="24" customFormat="1" ht="26.25" customHeight="1">
      <c r="A8" s="19" t="s">
        <v>373</v>
      </c>
      <c r="B8" s="20">
        <v>584136350</v>
      </c>
      <c r="C8" s="21">
        <f t="shared" si="0"/>
        <v>99.71</v>
      </c>
      <c r="D8" s="22" t="s">
        <v>374</v>
      </c>
      <c r="E8" s="20">
        <v>0</v>
      </c>
      <c r="F8" s="23">
        <f t="shared" si="1"/>
        <v>0</v>
      </c>
    </row>
    <row r="9" spans="1:6" s="24" customFormat="1" ht="26.25" customHeight="1">
      <c r="A9" s="19" t="s">
        <v>375</v>
      </c>
      <c r="B9" s="20"/>
      <c r="C9" s="21">
        <f t="shared" si="0"/>
        <v>0</v>
      </c>
      <c r="D9" s="22" t="s">
        <v>376</v>
      </c>
      <c r="E9" s="20"/>
      <c r="F9" s="23">
        <f t="shared" si="1"/>
        <v>0</v>
      </c>
    </row>
    <row r="10" spans="1:6" s="24" customFormat="1" ht="26.25" customHeight="1">
      <c r="A10" s="19" t="s">
        <v>377</v>
      </c>
      <c r="B10" s="20">
        <v>1716696</v>
      </c>
      <c r="C10" s="21">
        <f t="shared" si="0"/>
        <v>0.29</v>
      </c>
      <c r="D10" s="22" t="s">
        <v>378</v>
      </c>
      <c r="E10" s="20"/>
      <c r="F10" s="23">
        <f t="shared" si="1"/>
        <v>0</v>
      </c>
    </row>
    <row r="11" spans="1:6" s="24" customFormat="1" ht="26.25" customHeight="1">
      <c r="A11" s="19" t="s">
        <v>379</v>
      </c>
      <c r="B11" s="20"/>
      <c r="C11" s="21">
        <f t="shared" si="0"/>
        <v>0</v>
      </c>
      <c r="D11" s="17" t="s">
        <v>380</v>
      </c>
      <c r="E11" s="10">
        <f>SUM(E12)</f>
        <v>0</v>
      </c>
      <c r="F11" s="18">
        <f t="shared" si="1"/>
        <v>0</v>
      </c>
    </row>
    <row r="12" spans="1:6" s="24" customFormat="1" ht="26.25" customHeight="1">
      <c r="A12" s="19" t="s">
        <v>381</v>
      </c>
      <c r="B12" s="20"/>
      <c r="C12" s="21">
        <f t="shared" si="0"/>
        <v>0</v>
      </c>
      <c r="D12" s="22" t="s">
        <v>382</v>
      </c>
      <c r="E12" s="20"/>
      <c r="F12" s="23">
        <f t="shared" si="1"/>
        <v>0</v>
      </c>
    </row>
    <row r="13" spans="1:6" s="24" customFormat="1" ht="26.25" customHeight="1">
      <c r="A13" s="19" t="s">
        <v>383</v>
      </c>
      <c r="B13" s="20"/>
      <c r="C13" s="21">
        <f t="shared" si="0"/>
        <v>0</v>
      </c>
      <c r="D13" s="25" t="s">
        <v>384</v>
      </c>
      <c r="E13" s="10">
        <f>SUM(E14)</f>
        <v>585853046</v>
      </c>
      <c r="F13" s="18">
        <f t="shared" si="1"/>
        <v>100</v>
      </c>
    </row>
    <row r="14" spans="1:6" s="24" customFormat="1" ht="34.5" customHeight="1">
      <c r="A14" s="26" t="s">
        <v>385</v>
      </c>
      <c r="B14" s="10">
        <f>SUM(B15:B18)</f>
        <v>0</v>
      </c>
      <c r="C14" s="16">
        <f t="shared" si="0"/>
        <v>0</v>
      </c>
      <c r="D14" s="17" t="s">
        <v>386</v>
      </c>
      <c r="E14" s="10">
        <f>SUM(E15:E16)</f>
        <v>585853046</v>
      </c>
      <c r="F14" s="18">
        <f t="shared" si="1"/>
        <v>100</v>
      </c>
    </row>
    <row r="15" spans="1:6" s="24" customFormat="1" ht="26.25" customHeight="1">
      <c r="A15" s="19" t="s">
        <v>387</v>
      </c>
      <c r="B15" s="20"/>
      <c r="C15" s="21">
        <f t="shared" si="0"/>
        <v>0</v>
      </c>
      <c r="D15" s="22" t="s">
        <v>388</v>
      </c>
      <c r="E15" s="20">
        <v>585853046</v>
      </c>
      <c r="F15" s="23">
        <f t="shared" si="1"/>
        <v>100</v>
      </c>
    </row>
    <row r="16" spans="1:6" s="24" customFormat="1" ht="26.25" customHeight="1">
      <c r="A16" s="19" t="s">
        <v>389</v>
      </c>
      <c r="B16" s="20"/>
      <c r="C16" s="21">
        <f t="shared" si="0"/>
        <v>0</v>
      </c>
      <c r="D16" s="22" t="s">
        <v>390</v>
      </c>
      <c r="E16" s="20"/>
      <c r="F16" s="23">
        <f t="shared" si="1"/>
        <v>0</v>
      </c>
    </row>
    <row r="17" spans="1:6" s="24" customFormat="1" ht="26.25" customHeight="1">
      <c r="A17" s="19" t="s">
        <v>391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392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393</v>
      </c>
      <c r="B19" s="10">
        <f>SUM(B20:B21)</f>
        <v>0</v>
      </c>
      <c r="C19" s="16">
        <f t="shared" si="0"/>
        <v>0</v>
      </c>
      <c r="D19" s="27"/>
      <c r="E19" s="28"/>
      <c r="F19" s="18"/>
    </row>
    <row r="20" spans="1:6" s="24" customFormat="1" ht="26.25" customHeight="1">
      <c r="A20" s="19" t="s">
        <v>394</v>
      </c>
      <c r="B20" s="20"/>
      <c r="C20" s="21">
        <f t="shared" si="0"/>
        <v>0</v>
      </c>
      <c r="D20" s="29"/>
      <c r="E20" s="10"/>
      <c r="F20" s="18"/>
    </row>
    <row r="21" spans="1:6" s="24" customFormat="1" ht="26.25" customHeight="1">
      <c r="A21" s="19" t="s">
        <v>395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396</v>
      </c>
      <c r="B35" s="33">
        <f>B6</f>
        <v>585853046</v>
      </c>
      <c r="C35" s="33">
        <f>IF(B$6&gt;0,(B35/B$6)*100,0)</f>
        <v>100</v>
      </c>
      <c r="D35" s="34" t="s">
        <v>396</v>
      </c>
      <c r="E35" s="35">
        <f>E6+E13</f>
        <v>585853046</v>
      </c>
      <c r="F35" s="36">
        <f>IF(E$35&gt;0,(E35/E$35)*100,0)</f>
        <v>100</v>
      </c>
    </row>
    <row r="36" spans="1:4" s="24" customFormat="1" ht="19.5" customHeight="1">
      <c r="A36" s="45"/>
      <c r="B36" s="46"/>
      <c r="C36" s="47" t="s">
        <v>397</v>
      </c>
      <c r="D36" s="48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F36"/>
  <sheetViews>
    <sheetView workbookViewId="0" topLeftCell="A22">
      <selection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51" t="s">
        <v>398</v>
      </c>
      <c r="B1" s="43"/>
      <c r="C1" s="43"/>
      <c r="D1" s="43"/>
      <c r="E1" s="43"/>
      <c r="F1" s="43"/>
    </row>
    <row r="2" spans="1:6" ht="27.75" customHeight="1">
      <c r="A2" s="44" t="s">
        <v>399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400</v>
      </c>
      <c r="C4" s="2"/>
      <c r="D4" s="2"/>
      <c r="F4" s="3" t="s">
        <v>401</v>
      </c>
    </row>
    <row r="5" spans="1:6" s="8" customFormat="1" ht="33.75" customHeight="1">
      <c r="A5" s="4" t="s">
        <v>402</v>
      </c>
      <c r="B5" s="5" t="s">
        <v>403</v>
      </c>
      <c r="C5" s="6" t="s">
        <v>0</v>
      </c>
      <c r="D5" s="5" t="s">
        <v>402</v>
      </c>
      <c r="E5" s="5" t="s">
        <v>403</v>
      </c>
      <c r="F5" s="7" t="s">
        <v>0</v>
      </c>
    </row>
    <row r="6" spans="1:6" s="14" customFormat="1" ht="26.25" customHeight="1">
      <c r="A6" s="9" t="s">
        <v>404</v>
      </c>
      <c r="B6" s="10">
        <f>SUM(B7,B14,B19)</f>
        <v>1035708942</v>
      </c>
      <c r="C6" s="11">
        <f aca="true" t="shared" si="0" ref="C6:C21">IF(B$6&gt;0,(B6/B$6)*100,0)</f>
        <v>100</v>
      </c>
      <c r="D6" s="12" t="s">
        <v>405</v>
      </c>
      <c r="E6" s="10">
        <f>SUM(E7,E11)</f>
        <v>22472617</v>
      </c>
      <c r="F6" s="13">
        <f aca="true" t="shared" si="1" ref="F6:F16">IF(E$35&gt;0,(E6/E$35)*100,0)</f>
        <v>2.17</v>
      </c>
    </row>
    <row r="7" spans="1:6" s="14" customFormat="1" ht="26.25" customHeight="1">
      <c r="A7" s="15" t="s">
        <v>406</v>
      </c>
      <c r="B7" s="10">
        <f>SUM(B8:B13)</f>
        <v>1031532969</v>
      </c>
      <c r="C7" s="16">
        <f t="shared" si="0"/>
        <v>99.6</v>
      </c>
      <c r="D7" s="17" t="s">
        <v>407</v>
      </c>
      <c r="E7" s="10">
        <f>SUM(E8:E10)</f>
        <v>10665042</v>
      </c>
      <c r="F7" s="18">
        <f t="shared" si="1"/>
        <v>1.03</v>
      </c>
    </row>
    <row r="8" spans="1:6" s="24" customFormat="1" ht="26.25" customHeight="1">
      <c r="A8" s="19" t="s">
        <v>408</v>
      </c>
      <c r="B8" s="20">
        <v>958290386</v>
      </c>
      <c r="C8" s="21">
        <f t="shared" si="0"/>
        <v>92.53</v>
      </c>
      <c r="D8" s="22" t="s">
        <v>409</v>
      </c>
      <c r="E8" s="20"/>
      <c r="F8" s="23">
        <f t="shared" si="1"/>
        <v>0</v>
      </c>
    </row>
    <row r="9" spans="1:6" s="24" customFormat="1" ht="26.25" customHeight="1">
      <c r="A9" s="19" t="s">
        <v>410</v>
      </c>
      <c r="B9" s="20"/>
      <c r="C9" s="21">
        <f t="shared" si="0"/>
        <v>0</v>
      </c>
      <c r="D9" s="22" t="s">
        <v>411</v>
      </c>
      <c r="E9" s="20">
        <v>10665042</v>
      </c>
      <c r="F9" s="23">
        <f t="shared" si="1"/>
        <v>1.03</v>
      </c>
    </row>
    <row r="10" spans="1:6" s="24" customFormat="1" ht="26.25" customHeight="1">
      <c r="A10" s="19" t="s">
        <v>412</v>
      </c>
      <c r="B10" s="20">
        <v>61301345</v>
      </c>
      <c r="C10" s="21">
        <f t="shared" si="0"/>
        <v>5.92</v>
      </c>
      <c r="D10" s="22" t="s">
        <v>413</v>
      </c>
      <c r="E10" s="20"/>
      <c r="F10" s="23">
        <f t="shared" si="1"/>
        <v>0</v>
      </c>
    </row>
    <row r="11" spans="1:6" s="24" customFormat="1" ht="26.25" customHeight="1">
      <c r="A11" s="19" t="s">
        <v>414</v>
      </c>
      <c r="B11" s="20"/>
      <c r="C11" s="21">
        <f t="shared" si="0"/>
        <v>0</v>
      </c>
      <c r="D11" s="17" t="s">
        <v>415</v>
      </c>
      <c r="E11" s="10">
        <f>SUM(E12)</f>
        <v>11807575</v>
      </c>
      <c r="F11" s="18">
        <f t="shared" si="1"/>
        <v>1.14</v>
      </c>
    </row>
    <row r="12" spans="1:6" s="24" customFormat="1" ht="26.25" customHeight="1">
      <c r="A12" s="19" t="s">
        <v>416</v>
      </c>
      <c r="B12" s="20">
        <v>11941238</v>
      </c>
      <c r="C12" s="21">
        <f t="shared" si="0"/>
        <v>1.15</v>
      </c>
      <c r="D12" s="22" t="s">
        <v>417</v>
      </c>
      <c r="E12" s="20">
        <v>11807575</v>
      </c>
      <c r="F12" s="23">
        <f t="shared" si="1"/>
        <v>1.14</v>
      </c>
    </row>
    <row r="13" spans="1:6" s="24" customFormat="1" ht="26.25" customHeight="1">
      <c r="A13" s="19" t="s">
        <v>418</v>
      </c>
      <c r="B13" s="20"/>
      <c r="C13" s="21">
        <f t="shared" si="0"/>
        <v>0</v>
      </c>
      <c r="D13" s="25" t="s">
        <v>419</v>
      </c>
      <c r="E13" s="10">
        <f>SUM(E14)</f>
        <v>1013236325</v>
      </c>
      <c r="F13" s="18">
        <f t="shared" si="1"/>
        <v>97.83</v>
      </c>
    </row>
    <row r="14" spans="1:6" s="24" customFormat="1" ht="34.5" customHeight="1">
      <c r="A14" s="26" t="s">
        <v>420</v>
      </c>
      <c r="B14" s="10">
        <f>SUM(B15:B18)</f>
        <v>4175973</v>
      </c>
      <c r="C14" s="16">
        <f t="shared" si="0"/>
        <v>0.4</v>
      </c>
      <c r="D14" s="17" t="s">
        <v>421</v>
      </c>
      <c r="E14" s="10">
        <f>SUM(E15:E16)</f>
        <v>1013236325</v>
      </c>
      <c r="F14" s="18">
        <f t="shared" si="1"/>
        <v>97.83</v>
      </c>
    </row>
    <row r="15" spans="1:6" s="24" customFormat="1" ht="26.25" customHeight="1">
      <c r="A15" s="19" t="s">
        <v>422</v>
      </c>
      <c r="B15" s="20"/>
      <c r="C15" s="21">
        <f t="shared" si="0"/>
        <v>0</v>
      </c>
      <c r="D15" s="22" t="s">
        <v>423</v>
      </c>
      <c r="E15" s="20">
        <v>1046685996</v>
      </c>
      <c r="F15" s="23">
        <f t="shared" si="1"/>
        <v>101.06</v>
      </c>
    </row>
    <row r="16" spans="1:6" s="24" customFormat="1" ht="26.25" customHeight="1">
      <c r="A16" s="19" t="s">
        <v>424</v>
      </c>
      <c r="B16" s="20"/>
      <c r="C16" s="21">
        <f t="shared" si="0"/>
        <v>0</v>
      </c>
      <c r="D16" s="22" t="s">
        <v>425</v>
      </c>
      <c r="E16" s="20">
        <v>-33449671</v>
      </c>
      <c r="F16" s="23">
        <f t="shared" si="1"/>
        <v>-3.23</v>
      </c>
    </row>
    <row r="17" spans="1:6" s="24" customFormat="1" ht="26.25" customHeight="1">
      <c r="A17" s="19" t="s">
        <v>426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427</v>
      </c>
      <c r="B18" s="20">
        <v>4175973</v>
      </c>
      <c r="C18" s="21">
        <f t="shared" si="0"/>
        <v>0.4</v>
      </c>
      <c r="D18" s="27"/>
      <c r="E18" s="28"/>
      <c r="F18" s="18"/>
    </row>
    <row r="19" spans="1:6" s="24" customFormat="1" ht="26.25" customHeight="1">
      <c r="A19" s="15" t="s">
        <v>428</v>
      </c>
      <c r="B19" s="10">
        <f>SUM(B20:B21)</f>
        <v>0</v>
      </c>
      <c r="C19" s="16">
        <f t="shared" si="0"/>
        <v>0</v>
      </c>
      <c r="D19" s="27"/>
      <c r="E19" s="28"/>
      <c r="F19" s="18"/>
    </row>
    <row r="20" spans="1:6" s="24" customFormat="1" ht="26.25" customHeight="1">
      <c r="A20" s="19" t="s">
        <v>429</v>
      </c>
      <c r="B20" s="20"/>
      <c r="C20" s="21">
        <f t="shared" si="0"/>
        <v>0</v>
      </c>
      <c r="D20" s="29"/>
      <c r="E20" s="10"/>
      <c r="F20" s="18"/>
    </row>
    <row r="21" spans="1:6" s="24" customFormat="1" ht="26.25" customHeight="1">
      <c r="A21" s="19" t="s">
        <v>430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431</v>
      </c>
      <c r="B35" s="33">
        <f>B6</f>
        <v>1035708942</v>
      </c>
      <c r="C35" s="33">
        <f>IF(B$6&gt;0,(B35/B$6)*100,0)</f>
        <v>100</v>
      </c>
      <c r="D35" s="34" t="s">
        <v>431</v>
      </c>
      <c r="E35" s="35">
        <f>E6+E13</f>
        <v>1035708942</v>
      </c>
      <c r="F35" s="36">
        <f>IF(E$35&gt;0,(E35/E$35)*100,0)</f>
        <v>100</v>
      </c>
    </row>
    <row r="36" spans="1:4" s="24" customFormat="1" ht="19.5" customHeight="1">
      <c r="A36" s="37" t="s">
        <v>432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F36"/>
  <sheetViews>
    <sheetView workbookViewId="0" topLeftCell="A28">
      <selection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433</v>
      </c>
      <c r="B1" s="43"/>
      <c r="C1" s="43"/>
      <c r="D1" s="43"/>
      <c r="E1" s="43"/>
      <c r="F1" s="43"/>
    </row>
    <row r="2" spans="1:6" ht="27.75" customHeight="1">
      <c r="A2" s="44" t="s">
        <v>174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</v>
      </c>
      <c r="C4" s="2"/>
      <c r="D4" s="2"/>
      <c r="F4" s="3" t="s">
        <v>3</v>
      </c>
    </row>
    <row r="5" spans="1:6" s="8" customFormat="1" ht="33.75" customHeight="1">
      <c r="A5" s="4" t="s">
        <v>4</v>
      </c>
      <c r="B5" s="5" t="s">
        <v>5</v>
      </c>
      <c r="C5" s="6" t="s">
        <v>0</v>
      </c>
      <c r="D5" s="5" t="s">
        <v>4</v>
      </c>
      <c r="E5" s="5" t="s">
        <v>5</v>
      </c>
      <c r="F5" s="7" t="s">
        <v>0</v>
      </c>
    </row>
    <row r="6" spans="1:6" s="14" customFormat="1" ht="26.25" customHeight="1">
      <c r="A6" s="9" t="s">
        <v>6</v>
      </c>
      <c r="B6" s="10">
        <f>SUM(B7,B14,B19)</f>
        <v>18530696287</v>
      </c>
      <c r="C6" s="11">
        <f aca="true" t="shared" si="0" ref="C6:C21">IF(B$6&gt;0,(B6/B$6)*100,0)</f>
        <v>100</v>
      </c>
      <c r="D6" s="12" t="s">
        <v>7</v>
      </c>
      <c r="E6" s="10">
        <f>SUM(E7,E11)</f>
        <v>6806642749</v>
      </c>
      <c r="F6" s="13">
        <f aca="true" t="shared" si="1" ref="F6:F16">IF(E$35&gt;0,(E6/E$35)*100,0)</f>
        <v>36.73</v>
      </c>
    </row>
    <row r="7" spans="1:6" s="14" customFormat="1" ht="26.25" customHeight="1">
      <c r="A7" s="15" t="s">
        <v>8</v>
      </c>
      <c r="B7" s="10">
        <f>SUM(B8:B13)</f>
        <v>18057302158</v>
      </c>
      <c r="C7" s="16">
        <f t="shared" si="0"/>
        <v>97.45</v>
      </c>
      <c r="D7" s="17" t="s">
        <v>9</v>
      </c>
      <c r="E7" s="10">
        <f>SUM(E8:E10)</f>
        <v>6743989970</v>
      </c>
      <c r="F7" s="18">
        <f t="shared" si="1"/>
        <v>36.39</v>
      </c>
    </row>
    <row r="8" spans="1:6" s="24" customFormat="1" ht="26.25" customHeight="1">
      <c r="A8" s="19" t="s">
        <v>10</v>
      </c>
      <c r="B8" s="20">
        <v>11172620013</v>
      </c>
      <c r="C8" s="21">
        <f t="shared" si="0"/>
        <v>60.29</v>
      </c>
      <c r="D8" s="22" t="s">
        <v>11</v>
      </c>
      <c r="E8" s="20"/>
      <c r="F8" s="23">
        <f t="shared" si="1"/>
        <v>0</v>
      </c>
    </row>
    <row r="9" spans="1:6" s="24" customFormat="1" ht="26.25" customHeight="1">
      <c r="A9" s="19" t="s">
        <v>12</v>
      </c>
      <c r="B9" s="20">
        <v>159292572</v>
      </c>
      <c r="C9" s="21">
        <f t="shared" si="0"/>
        <v>0.86</v>
      </c>
      <c r="D9" s="22" t="s">
        <v>13</v>
      </c>
      <c r="E9" s="20">
        <v>6743989970</v>
      </c>
      <c r="F9" s="23">
        <f t="shared" si="1"/>
        <v>36.39</v>
      </c>
    </row>
    <row r="10" spans="1:6" s="24" customFormat="1" ht="26.25" customHeight="1">
      <c r="A10" s="19" t="s">
        <v>14</v>
      </c>
      <c r="B10" s="20">
        <v>6725383122</v>
      </c>
      <c r="C10" s="21">
        <f t="shared" si="0"/>
        <v>36.29</v>
      </c>
      <c r="D10" s="22" t="s">
        <v>15</v>
      </c>
      <c r="E10" s="20"/>
      <c r="F10" s="23">
        <f t="shared" si="1"/>
        <v>0</v>
      </c>
    </row>
    <row r="11" spans="1:6" s="24" customFormat="1" ht="26.25" customHeight="1">
      <c r="A11" s="19" t="s">
        <v>16</v>
      </c>
      <c r="B11" s="20"/>
      <c r="C11" s="21">
        <f t="shared" si="0"/>
        <v>0</v>
      </c>
      <c r="D11" s="17" t="s">
        <v>17</v>
      </c>
      <c r="E11" s="10">
        <f>SUM(E12)</f>
        <v>62652779</v>
      </c>
      <c r="F11" s="18">
        <f t="shared" si="1"/>
        <v>0.34</v>
      </c>
    </row>
    <row r="12" spans="1:6" s="24" customFormat="1" ht="26.25" customHeight="1">
      <c r="A12" s="19" t="s">
        <v>18</v>
      </c>
      <c r="B12" s="20">
        <v>5211</v>
      </c>
      <c r="C12" s="21">
        <f t="shared" si="0"/>
        <v>0</v>
      </c>
      <c r="D12" s="22" t="s">
        <v>19</v>
      </c>
      <c r="E12" s="20">
        <v>62652779</v>
      </c>
      <c r="F12" s="23">
        <f t="shared" si="1"/>
        <v>0.34</v>
      </c>
    </row>
    <row r="13" spans="1:6" s="24" customFormat="1" ht="26.25" customHeight="1">
      <c r="A13" s="19" t="s">
        <v>20</v>
      </c>
      <c r="B13" s="20">
        <v>1240</v>
      </c>
      <c r="C13" s="21">
        <f t="shared" si="0"/>
        <v>0</v>
      </c>
      <c r="D13" s="25" t="s">
        <v>21</v>
      </c>
      <c r="E13" s="10">
        <f>SUM(E14)</f>
        <v>11724053538</v>
      </c>
      <c r="F13" s="18">
        <f t="shared" si="1"/>
        <v>63.27</v>
      </c>
    </row>
    <row r="14" spans="1:6" s="24" customFormat="1" ht="34.5" customHeight="1">
      <c r="A14" s="26" t="s">
        <v>22</v>
      </c>
      <c r="B14" s="10">
        <f>SUM(B15:B18)</f>
        <v>960000</v>
      </c>
      <c r="C14" s="16">
        <f t="shared" si="0"/>
        <v>0.01</v>
      </c>
      <c r="D14" s="17" t="s">
        <v>23</v>
      </c>
      <c r="E14" s="10">
        <f>SUM(E15:E16)</f>
        <v>11724053538</v>
      </c>
      <c r="F14" s="18">
        <f t="shared" si="1"/>
        <v>63.27</v>
      </c>
    </row>
    <row r="15" spans="1:6" s="24" customFormat="1" ht="26.25" customHeight="1">
      <c r="A15" s="19" t="s">
        <v>24</v>
      </c>
      <c r="B15" s="20">
        <v>960000</v>
      </c>
      <c r="C15" s="21">
        <f t="shared" si="0"/>
        <v>0.01</v>
      </c>
      <c r="D15" s="22" t="s">
        <v>25</v>
      </c>
      <c r="E15" s="20">
        <v>11724053538</v>
      </c>
      <c r="F15" s="23">
        <f t="shared" si="1"/>
        <v>63.27</v>
      </c>
    </row>
    <row r="16" spans="1:6" s="24" customFormat="1" ht="26.25" customHeight="1">
      <c r="A16" s="19" t="s">
        <v>26</v>
      </c>
      <c r="B16" s="20"/>
      <c r="C16" s="21">
        <f t="shared" si="0"/>
        <v>0</v>
      </c>
      <c r="D16" s="22" t="s">
        <v>27</v>
      </c>
      <c r="E16" s="20"/>
      <c r="F16" s="23">
        <f t="shared" si="1"/>
        <v>0</v>
      </c>
    </row>
    <row r="17" spans="1:6" s="24" customFormat="1" ht="26.25" customHeight="1">
      <c r="A17" s="19" t="s">
        <v>28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29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30</v>
      </c>
      <c r="B19" s="10">
        <f>SUM(B20:B21)</f>
        <v>472434129</v>
      </c>
      <c r="C19" s="16">
        <f t="shared" si="0"/>
        <v>2.55</v>
      </c>
      <c r="D19" s="27"/>
      <c r="E19" s="28"/>
      <c r="F19" s="18"/>
    </row>
    <row r="20" spans="1:6" s="24" customFormat="1" ht="26.25" customHeight="1">
      <c r="A20" s="19" t="s">
        <v>31</v>
      </c>
      <c r="B20" s="20">
        <v>472434129</v>
      </c>
      <c r="C20" s="21">
        <f t="shared" si="0"/>
        <v>2.55</v>
      </c>
      <c r="D20" s="29"/>
      <c r="E20" s="10"/>
      <c r="F20" s="18"/>
    </row>
    <row r="21" spans="1:6" s="24" customFormat="1" ht="26.25" customHeight="1">
      <c r="A21" s="19" t="s">
        <v>32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33</v>
      </c>
      <c r="B35" s="33">
        <f>B6</f>
        <v>18530696287</v>
      </c>
      <c r="C35" s="33">
        <f>IF(B$6&gt;0,(B35/B$6)*100,0)</f>
        <v>100</v>
      </c>
      <c r="D35" s="34" t="s">
        <v>33</v>
      </c>
      <c r="E35" s="35">
        <f>E6+E13</f>
        <v>18530696287</v>
      </c>
      <c r="F35" s="36">
        <f>IF(E$35&gt;0,(E35/E$35)*100,0)</f>
        <v>100</v>
      </c>
    </row>
    <row r="36" spans="1:4" s="24" customFormat="1" ht="19.5" customHeight="1">
      <c r="A36" s="37" t="s">
        <v>434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6"/>
  <sheetViews>
    <sheetView workbookViewId="0" topLeftCell="A1">
      <pane xSplit="1" ySplit="5" topLeftCell="B33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3" t="s">
        <v>35</v>
      </c>
      <c r="B1" s="43"/>
      <c r="C1" s="43"/>
      <c r="D1" s="43"/>
      <c r="E1" s="43"/>
      <c r="F1" s="43"/>
    </row>
    <row r="2" spans="1:6" ht="27.75" customHeight="1">
      <c r="A2" s="44" t="s">
        <v>36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37</v>
      </c>
      <c r="C4" s="2"/>
      <c r="D4" s="2"/>
      <c r="F4" s="3" t="s">
        <v>38</v>
      </c>
    </row>
    <row r="5" spans="1:6" s="8" customFormat="1" ht="33.75" customHeight="1">
      <c r="A5" s="4" t="s">
        <v>39</v>
      </c>
      <c r="B5" s="5" t="s">
        <v>40</v>
      </c>
      <c r="C5" s="6" t="s">
        <v>0</v>
      </c>
      <c r="D5" s="5" t="s">
        <v>39</v>
      </c>
      <c r="E5" s="5" t="s">
        <v>40</v>
      </c>
      <c r="F5" s="7" t="s">
        <v>0</v>
      </c>
    </row>
    <row r="6" spans="1:6" s="14" customFormat="1" ht="26.25" customHeight="1">
      <c r="A6" s="9" t="s">
        <v>41</v>
      </c>
      <c r="B6" s="10">
        <f>SUM(B7,B14,B19)</f>
        <v>10339081151.91</v>
      </c>
      <c r="C6" s="11">
        <f aca="true" t="shared" si="0" ref="C6:C21">IF(B$6&gt;0,(B6/B$6)*100,0)</f>
        <v>100</v>
      </c>
      <c r="D6" s="12" t="s">
        <v>42</v>
      </c>
      <c r="E6" s="10">
        <f>SUM(E7,E11)</f>
        <v>1690088505.48</v>
      </c>
      <c r="F6" s="13">
        <f aca="true" t="shared" si="1" ref="F6:F16">IF(E$35&gt;0,(E6/E$35)*100,0)</f>
        <v>16.35</v>
      </c>
    </row>
    <row r="7" spans="1:6" s="14" customFormat="1" ht="26.25" customHeight="1">
      <c r="A7" s="15" t="s">
        <v>43</v>
      </c>
      <c r="B7" s="10">
        <f>SUM(B8:B13)</f>
        <v>9350779312.43</v>
      </c>
      <c r="C7" s="16">
        <f t="shared" si="0"/>
        <v>90.44</v>
      </c>
      <c r="D7" s="17" t="s">
        <v>44</v>
      </c>
      <c r="E7" s="10">
        <f>SUM(E8:E10)</f>
        <v>1677662887</v>
      </c>
      <c r="F7" s="18">
        <f t="shared" si="1"/>
        <v>16.23</v>
      </c>
    </row>
    <row r="8" spans="1:6" s="24" customFormat="1" ht="26.25" customHeight="1">
      <c r="A8" s="19" t="s">
        <v>45</v>
      </c>
      <c r="B8" s="20">
        <v>9317950587.43</v>
      </c>
      <c r="C8" s="21">
        <f t="shared" si="0"/>
        <v>90.12</v>
      </c>
      <c r="D8" s="22" t="s">
        <v>46</v>
      </c>
      <c r="E8" s="20">
        <v>0</v>
      </c>
      <c r="F8" s="23">
        <f t="shared" si="1"/>
        <v>0</v>
      </c>
    </row>
    <row r="9" spans="1:6" s="24" customFormat="1" ht="26.25" customHeight="1">
      <c r="A9" s="19" t="s">
        <v>47</v>
      </c>
      <c r="B9" s="20">
        <v>0</v>
      </c>
      <c r="C9" s="21">
        <f t="shared" si="0"/>
        <v>0</v>
      </c>
      <c r="D9" s="22" t="s">
        <v>48</v>
      </c>
      <c r="E9" s="20">
        <v>1677662887</v>
      </c>
      <c r="F9" s="23">
        <f t="shared" si="1"/>
        <v>16.23</v>
      </c>
    </row>
    <row r="10" spans="1:6" s="24" customFormat="1" ht="26.25" customHeight="1">
      <c r="A10" s="19" t="s">
        <v>49</v>
      </c>
      <c r="B10" s="20">
        <v>32601925</v>
      </c>
      <c r="C10" s="21">
        <f t="shared" si="0"/>
        <v>0.32</v>
      </c>
      <c r="D10" s="22" t="s">
        <v>50</v>
      </c>
      <c r="E10" s="20">
        <v>0</v>
      </c>
      <c r="F10" s="23">
        <f t="shared" si="1"/>
        <v>0</v>
      </c>
    </row>
    <row r="11" spans="1:6" s="24" customFormat="1" ht="26.25" customHeight="1">
      <c r="A11" s="19" t="s">
        <v>51</v>
      </c>
      <c r="B11" s="20">
        <v>0</v>
      </c>
      <c r="C11" s="21">
        <f t="shared" si="0"/>
        <v>0</v>
      </c>
      <c r="D11" s="17" t="s">
        <v>52</v>
      </c>
      <c r="E11" s="10">
        <f>SUM(E12)</f>
        <v>12425618.48</v>
      </c>
      <c r="F11" s="18">
        <f t="shared" si="1"/>
        <v>0.12</v>
      </c>
    </row>
    <row r="12" spans="1:6" s="24" customFormat="1" ht="26.25" customHeight="1">
      <c r="A12" s="19" t="s">
        <v>53</v>
      </c>
      <c r="B12" s="20">
        <v>226800</v>
      </c>
      <c r="C12" s="21">
        <f t="shared" si="0"/>
        <v>0</v>
      </c>
      <c r="D12" s="22" t="s">
        <v>54</v>
      </c>
      <c r="E12" s="20">
        <v>12425618.48</v>
      </c>
      <c r="F12" s="23">
        <f t="shared" si="1"/>
        <v>0.12</v>
      </c>
    </row>
    <row r="13" spans="1:6" s="24" customFormat="1" ht="26.25" customHeight="1">
      <c r="A13" s="19" t="s">
        <v>55</v>
      </c>
      <c r="B13" s="20">
        <v>0</v>
      </c>
      <c r="C13" s="21">
        <f t="shared" si="0"/>
        <v>0</v>
      </c>
      <c r="D13" s="25" t="s">
        <v>56</v>
      </c>
      <c r="E13" s="10">
        <f>SUM(E14)</f>
        <v>8648992646.43</v>
      </c>
      <c r="F13" s="18">
        <f t="shared" si="1"/>
        <v>83.65</v>
      </c>
    </row>
    <row r="14" spans="1:6" s="24" customFormat="1" ht="34.5" customHeight="1">
      <c r="A14" s="26" t="s">
        <v>57</v>
      </c>
      <c r="B14" s="10">
        <f>SUM(B15:B18)</f>
        <v>0</v>
      </c>
      <c r="C14" s="16">
        <f t="shared" si="0"/>
        <v>0</v>
      </c>
      <c r="D14" s="17" t="s">
        <v>58</v>
      </c>
      <c r="E14" s="10">
        <f>SUM(E15:E16)</f>
        <v>8648992646.43</v>
      </c>
      <c r="F14" s="18">
        <f t="shared" si="1"/>
        <v>83.65</v>
      </c>
    </row>
    <row r="15" spans="1:6" s="24" customFormat="1" ht="26.25" customHeight="1">
      <c r="A15" s="19" t="s">
        <v>59</v>
      </c>
      <c r="B15" s="20">
        <v>0</v>
      </c>
      <c r="C15" s="21">
        <f t="shared" si="0"/>
        <v>0</v>
      </c>
      <c r="D15" s="22" t="s">
        <v>60</v>
      </c>
      <c r="E15" s="20">
        <v>8648992646.43</v>
      </c>
      <c r="F15" s="23">
        <f t="shared" si="1"/>
        <v>83.65</v>
      </c>
    </row>
    <row r="16" spans="1:6" s="24" customFormat="1" ht="26.25" customHeight="1">
      <c r="A16" s="19" t="s">
        <v>61</v>
      </c>
      <c r="B16" s="20">
        <v>0</v>
      </c>
      <c r="C16" s="21">
        <f t="shared" si="0"/>
        <v>0</v>
      </c>
      <c r="D16" s="22" t="s">
        <v>62</v>
      </c>
      <c r="E16" s="20">
        <v>0</v>
      </c>
      <c r="F16" s="23">
        <f t="shared" si="1"/>
        <v>0</v>
      </c>
    </row>
    <row r="17" spans="1:6" s="24" customFormat="1" ht="26.25" customHeight="1">
      <c r="A17" s="19" t="s">
        <v>63</v>
      </c>
      <c r="B17" s="20">
        <v>0</v>
      </c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64</v>
      </c>
      <c r="B18" s="20">
        <v>0</v>
      </c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65</v>
      </c>
      <c r="B19" s="10">
        <f>SUM(B20:B21)</f>
        <v>988301839.48</v>
      </c>
      <c r="C19" s="16">
        <f t="shared" si="0"/>
        <v>9.56</v>
      </c>
      <c r="D19" s="27"/>
      <c r="E19" s="28"/>
      <c r="F19" s="18"/>
    </row>
    <row r="20" spans="1:6" s="24" customFormat="1" ht="26.25" customHeight="1">
      <c r="A20" s="19" t="s">
        <v>66</v>
      </c>
      <c r="B20" s="20">
        <v>988301839.48</v>
      </c>
      <c r="C20" s="21">
        <f t="shared" si="0"/>
        <v>9.56</v>
      </c>
      <c r="D20" s="29"/>
      <c r="E20" s="10"/>
      <c r="F20" s="18"/>
    </row>
    <row r="21" spans="1:6" s="24" customFormat="1" ht="26.25" customHeight="1">
      <c r="A21" s="19" t="s">
        <v>67</v>
      </c>
      <c r="B21" s="20">
        <v>0</v>
      </c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68</v>
      </c>
      <c r="B35" s="33">
        <f>B6</f>
        <v>10339081151.91</v>
      </c>
      <c r="C35" s="33">
        <f>IF(B$6&gt;0,(B35/B$6)*100,0)</f>
        <v>100</v>
      </c>
      <c r="D35" s="34" t="s">
        <v>68</v>
      </c>
      <c r="E35" s="35">
        <f>E6+E13</f>
        <v>10339081151.91</v>
      </c>
      <c r="F35" s="36">
        <f>IF(E$35&gt;0,(E35/E$35)*100,0)</f>
        <v>100</v>
      </c>
    </row>
    <row r="36" spans="1:4" s="24" customFormat="1" ht="19.5" customHeight="1">
      <c r="A36" s="37" t="s">
        <v>69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3:E3"/>
    <mergeCell ref="A1:F1"/>
    <mergeCell ref="A2:F2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2"/>
  <dimension ref="A1:F36"/>
  <sheetViews>
    <sheetView workbookViewId="0" topLeftCell="A27">
      <selection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435</v>
      </c>
      <c r="B1" s="43"/>
      <c r="C1" s="43"/>
      <c r="D1" s="43"/>
      <c r="E1" s="43"/>
      <c r="F1" s="43"/>
    </row>
    <row r="2" spans="1:6" ht="27.75" customHeight="1">
      <c r="A2" s="44" t="s">
        <v>436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437</v>
      </c>
      <c r="C4" s="2"/>
      <c r="D4" s="2"/>
      <c r="F4" s="3" t="s">
        <v>438</v>
      </c>
    </row>
    <row r="5" spans="1:6" s="8" customFormat="1" ht="33.75" customHeight="1">
      <c r="A5" s="4" t="s">
        <v>439</v>
      </c>
      <c r="B5" s="5" t="s">
        <v>440</v>
      </c>
      <c r="C5" s="6" t="s">
        <v>0</v>
      </c>
      <c r="D5" s="5" t="s">
        <v>439</v>
      </c>
      <c r="E5" s="5" t="s">
        <v>440</v>
      </c>
      <c r="F5" s="7" t="s">
        <v>0</v>
      </c>
    </row>
    <row r="6" spans="1:6" s="14" customFormat="1" ht="26.25" customHeight="1">
      <c r="A6" s="9" t="s">
        <v>441</v>
      </c>
      <c r="B6" s="10">
        <f>SUM(B7,B14,B19)</f>
        <v>765983238</v>
      </c>
      <c r="C6" s="11">
        <f aca="true" t="shared" si="0" ref="C6:C21">IF(B$6&gt;0,(B6/B$6)*100,0)</f>
        <v>100</v>
      </c>
      <c r="D6" s="12" t="s">
        <v>442</v>
      </c>
      <c r="E6" s="10">
        <f>SUM(E7,E11)</f>
        <v>536791511</v>
      </c>
      <c r="F6" s="13">
        <f aca="true" t="shared" si="1" ref="F6:F16">IF(E$35&gt;0,(E6/E$35)*100,0)</f>
        <v>70.08</v>
      </c>
    </row>
    <row r="7" spans="1:6" s="14" customFormat="1" ht="26.25" customHeight="1">
      <c r="A7" s="15" t="s">
        <v>443</v>
      </c>
      <c r="B7" s="10">
        <f>SUM(B8:B13)</f>
        <v>754440794</v>
      </c>
      <c r="C7" s="16">
        <f t="shared" si="0"/>
        <v>98.49</v>
      </c>
      <c r="D7" s="17" t="s">
        <v>444</v>
      </c>
      <c r="E7" s="10">
        <f>SUM(E8:E10)</f>
        <v>333467</v>
      </c>
      <c r="F7" s="18">
        <f t="shared" si="1"/>
        <v>0.04</v>
      </c>
    </row>
    <row r="8" spans="1:6" s="24" customFormat="1" ht="26.25" customHeight="1">
      <c r="A8" s="19" t="s">
        <v>445</v>
      </c>
      <c r="B8" s="20">
        <v>754440794</v>
      </c>
      <c r="C8" s="21">
        <f t="shared" si="0"/>
        <v>98.49</v>
      </c>
      <c r="D8" s="22" t="s">
        <v>446</v>
      </c>
      <c r="E8" s="20"/>
      <c r="F8" s="23">
        <f t="shared" si="1"/>
        <v>0</v>
      </c>
    </row>
    <row r="9" spans="1:6" s="24" customFormat="1" ht="26.25" customHeight="1">
      <c r="A9" s="19" t="s">
        <v>447</v>
      </c>
      <c r="B9" s="20">
        <v>0</v>
      </c>
      <c r="C9" s="21">
        <f t="shared" si="0"/>
        <v>0</v>
      </c>
      <c r="D9" s="22" t="s">
        <v>448</v>
      </c>
      <c r="E9" s="20">
        <v>333467</v>
      </c>
      <c r="F9" s="23">
        <f t="shared" si="1"/>
        <v>0.04</v>
      </c>
    </row>
    <row r="10" spans="1:6" s="24" customFormat="1" ht="26.25" customHeight="1">
      <c r="A10" s="19" t="s">
        <v>449</v>
      </c>
      <c r="B10" s="20">
        <v>0</v>
      </c>
      <c r="C10" s="21">
        <f t="shared" si="0"/>
        <v>0</v>
      </c>
      <c r="D10" s="22" t="s">
        <v>450</v>
      </c>
      <c r="E10" s="20"/>
      <c r="F10" s="23">
        <f t="shared" si="1"/>
        <v>0</v>
      </c>
    </row>
    <row r="11" spans="1:6" s="24" customFormat="1" ht="26.25" customHeight="1">
      <c r="A11" s="19" t="s">
        <v>451</v>
      </c>
      <c r="B11" s="20">
        <v>0</v>
      </c>
      <c r="C11" s="21">
        <f t="shared" si="0"/>
        <v>0</v>
      </c>
      <c r="D11" s="17" t="s">
        <v>452</v>
      </c>
      <c r="E11" s="10">
        <f>SUM(E12)</f>
        <v>536458044</v>
      </c>
      <c r="F11" s="18">
        <f t="shared" si="1"/>
        <v>70.04</v>
      </c>
    </row>
    <row r="12" spans="1:6" s="24" customFormat="1" ht="26.25" customHeight="1">
      <c r="A12" s="19" t="s">
        <v>453</v>
      </c>
      <c r="B12" s="20">
        <v>0</v>
      </c>
      <c r="C12" s="21">
        <f t="shared" si="0"/>
        <v>0</v>
      </c>
      <c r="D12" s="22" t="s">
        <v>454</v>
      </c>
      <c r="E12" s="20">
        <v>536458044</v>
      </c>
      <c r="F12" s="23">
        <f t="shared" si="1"/>
        <v>70.04</v>
      </c>
    </row>
    <row r="13" spans="1:6" s="24" customFormat="1" ht="26.25" customHeight="1">
      <c r="A13" s="19" t="s">
        <v>455</v>
      </c>
      <c r="B13" s="20">
        <v>0</v>
      </c>
      <c r="C13" s="21">
        <f t="shared" si="0"/>
        <v>0</v>
      </c>
      <c r="D13" s="25" t="s">
        <v>456</v>
      </c>
      <c r="E13" s="10">
        <f>SUM(E14)</f>
        <v>229191727</v>
      </c>
      <c r="F13" s="18">
        <f t="shared" si="1"/>
        <v>29.92</v>
      </c>
    </row>
    <row r="14" spans="1:6" s="24" customFormat="1" ht="34.5" customHeight="1">
      <c r="A14" s="26" t="s">
        <v>457</v>
      </c>
      <c r="B14" s="10">
        <f>SUM(B15:B18)</f>
        <v>10434006</v>
      </c>
      <c r="C14" s="16">
        <f t="shared" si="0"/>
        <v>1.36</v>
      </c>
      <c r="D14" s="17" t="s">
        <v>458</v>
      </c>
      <c r="E14" s="10">
        <f>SUM(E15:E16)</f>
        <v>229191727</v>
      </c>
      <c r="F14" s="18">
        <f t="shared" si="1"/>
        <v>29.92</v>
      </c>
    </row>
    <row r="15" spans="1:6" s="24" customFormat="1" ht="26.25" customHeight="1">
      <c r="A15" s="19" t="s">
        <v>459</v>
      </c>
      <c r="B15" s="20"/>
      <c r="C15" s="21">
        <f t="shared" si="0"/>
        <v>0</v>
      </c>
      <c r="D15" s="22" t="s">
        <v>460</v>
      </c>
      <c r="E15" s="20">
        <v>229191727</v>
      </c>
      <c r="F15" s="23">
        <f t="shared" si="1"/>
        <v>29.92</v>
      </c>
    </row>
    <row r="16" spans="1:6" s="24" customFormat="1" ht="26.25" customHeight="1">
      <c r="A16" s="19" t="s">
        <v>461</v>
      </c>
      <c r="B16" s="20"/>
      <c r="C16" s="21">
        <f t="shared" si="0"/>
        <v>0</v>
      </c>
      <c r="D16" s="22" t="s">
        <v>462</v>
      </c>
      <c r="E16" s="20"/>
      <c r="F16" s="23">
        <f t="shared" si="1"/>
        <v>0</v>
      </c>
    </row>
    <row r="17" spans="1:6" s="24" customFormat="1" ht="26.25" customHeight="1">
      <c r="A17" s="19" t="s">
        <v>463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464</v>
      </c>
      <c r="B18" s="20">
        <v>10434006</v>
      </c>
      <c r="C18" s="21">
        <f t="shared" si="0"/>
        <v>1.36</v>
      </c>
      <c r="D18" s="27"/>
      <c r="E18" s="28"/>
      <c r="F18" s="18"/>
    </row>
    <row r="19" spans="1:6" s="24" customFormat="1" ht="26.25" customHeight="1">
      <c r="A19" s="15" t="s">
        <v>465</v>
      </c>
      <c r="B19" s="10">
        <f>SUM(B20:B21)</f>
        <v>1108438</v>
      </c>
      <c r="C19" s="16">
        <f t="shared" si="0"/>
        <v>0.14</v>
      </c>
      <c r="D19" s="27"/>
      <c r="E19" s="28"/>
      <c r="F19" s="18"/>
    </row>
    <row r="20" spans="1:6" s="24" customFormat="1" ht="26.25" customHeight="1">
      <c r="A20" s="19" t="s">
        <v>466</v>
      </c>
      <c r="B20" s="20">
        <v>1108438</v>
      </c>
      <c r="C20" s="21">
        <f t="shared" si="0"/>
        <v>0.14</v>
      </c>
      <c r="D20" s="29"/>
      <c r="E20" s="10"/>
      <c r="F20" s="18"/>
    </row>
    <row r="21" spans="1:6" s="24" customFormat="1" ht="26.25" customHeight="1">
      <c r="A21" s="19" t="s">
        <v>467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468</v>
      </c>
      <c r="B35" s="33">
        <f>B6</f>
        <v>765983238</v>
      </c>
      <c r="C35" s="33">
        <f>IF(B$6&gt;0,(B35/B$6)*100,0)</f>
        <v>100</v>
      </c>
      <c r="D35" s="34" t="s">
        <v>468</v>
      </c>
      <c r="E35" s="35">
        <f>E6+E13</f>
        <v>765983238</v>
      </c>
      <c r="F35" s="36">
        <f>IF(E$35&gt;0,(E35/E$35)*100,0)</f>
        <v>100</v>
      </c>
    </row>
    <row r="36" spans="1:4" s="24" customFormat="1" ht="19.5" customHeight="1">
      <c r="A36" s="37" t="s">
        <v>469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F36"/>
  <sheetViews>
    <sheetView view="pageBreakPreview" zoomScale="60" workbookViewId="0" topLeftCell="A1">
      <pane xSplit="1" ySplit="5" topLeftCell="B27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470</v>
      </c>
      <c r="B1" s="43"/>
      <c r="C1" s="43"/>
      <c r="D1" s="43"/>
      <c r="E1" s="43"/>
      <c r="F1" s="43"/>
    </row>
    <row r="2" spans="1:6" ht="27.75" customHeight="1">
      <c r="A2" s="44" t="s">
        <v>364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365</v>
      </c>
      <c r="C4" s="2"/>
      <c r="D4" s="2"/>
      <c r="F4" s="3" t="s">
        <v>366</v>
      </c>
    </row>
    <row r="5" spans="1:6" s="8" customFormat="1" ht="33.75" customHeight="1">
      <c r="A5" s="4" t="s">
        <v>367</v>
      </c>
      <c r="B5" s="5" t="s">
        <v>368</v>
      </c>
      <c r="C5" s="6" t="s">
        <v>0</v>
      </c>
      <c r="D5" s="5" t="s">
        <v>367</v>
      </c>
      <c r="E5" s="5" t="s">
        <v>368</v>
      </c>
      <c r="F5" s="7" t="s">
        <v>0</v>
      </c>
    </row>
    <row r="6" spans="1:6" s="14" customFormat="1" ht="26.25" customHeight="1">
      <c r="A6" s="9" t="s">
        <v>369</v>
      </c>
      <c r="B6" s="10">
        <f>SUM(B7,B14,B19)</f>
        <v>1011301321.34</v>
      </c>
      <c r="C6" s="11">
        <f aca="true" t="shared" si="0" ref="C6:C21">IF(B$6&gt;0,(B6/B$6)*100,0)</f>
        <v>100</v>
      </c>
      <c r="D6" s="12" t="s">
        <v>370</v>
      </c>
      <c r="E6" s="10">
        <f>SUM(E7,E11)</f>
        <v>650042669</v>
      </c>
      <c r="F6" s="13">
        <f aca="true" t="shared" si="1" ref="F6:F16">IF(E$35&gt;0,(E6/E$35)*100,0)</f>
        <v>64.28</v>
      </c>
    </row>
    <row r="7" spans="1:6" s="14" customFormat="1" ht="26.25" customHeight="1">
      <c r="A7" s="15" t="s">
        <v>371</v>
      </c>
      <c r="B7" s="10">
        <f>SUM(B8:B13)</f>
        <v>1011301321.34</v>
      </c>
      <c r="C7" s="16">
        <f t="shared" si="0"/>
        <v>100</v>
      </c>
      <c r="D7" s="17" t="s">
        <v>372</v>
      </c>
      <c r="E7" s="10">
        <f>SUM(E8:E10)</f>
        <v>650042669</v>
      </c>
      <c r="F7" s="18">
        <f t="shared" si="1"/>
        <v>64.28</v>
      </c>
    </row>
    <row r="8" spans="1:6" s="24" customFormat="1" ht="26.25" customHeight="1">
      <c r="A8" s="19" t="s">
        <v>373</v>
      </c>
      <c r="B8" s="20">
        <v>1006158693.34</v>
      </c>
      <c r="C8" s="21">
        <f t="shared" si="0"/>
        <v>99.49</v>
      </c>
      <c r="D8" s="22" t="s">
        <v>374</v>
      </c>
      <c r="E8" s="20"/>
      <c r="F8" s="23">
        <f t="shared" si="1"/>
        <v>0</v>
      </c>
    </row>
    <row r="9" spans="1:6" s="24" customFormat="1" ht="26.25" customHeight="1">
      <c r="A9" s="19" t="s">
        <v>375</v>
      </c>
      <c r="B9" s="20"/>
      <c r="C9" s="21">
        <f t="shared" si="0"/>
        <v>0</v>
      </c>
      <c r="D9" s="22" t="s">
        <v>376</v>
      </c>
      <c r="E9" s="20">
        <v>650042669</v>
      </c>
      <c r="F9" s="23">
        <f t="shared" si="1"/>
        <v>64.28</v>
      </c>
    </row>
    <row r="10" spans="1:6" s="24" customFormat="1" ht="26.25" customHeight="1">
      <c r="A10" s="19" t="s">
        <v>377</v>
      </c>
      <c r="B10" s="20">
        <v>5142628</v>
      </c>
      <c r="C10" s="21">
        <f t="shared" si="0"/>
        <v>0.51</v>
      </c>
      <c r="D10" s="22" t="s">
        <v>378</v>
      </c>
      <c r="E10" s="20"/>
      <c r="F10" s="23">
        <f t="shared" si="1"/>
        <v>0</v>
      </c>
    </row>
    <row r="11" spans="1:6" s="24" customFormat="1" ht="26.25" customHeight="1">
      <c r="A11" s="19" t="s">
        <v>379</v>
      </c>
      <c r="B11" s="20"/>
      <c r="C11" s="21">
        <f t="shared" si="0"/>
        <v>0</v>
      </c>
      <c r="D11" s="17" t="s">
        <v>380</v>
      </c>
      <c r="E11" s="10">
        <f>SUM(E12)</f>
        <v>0</v>
      </c>
      <c r="F11" s="18">
        <f t="shared" si="1"/>
        <v>0</v>
      </c>
    </row>
    <row r="12" spans="1:6" s="24" customFormat="1" ht="26.25" customHeight="1">
      <c r="A12" s="19" t="s">
        <v>381</v>
      </c>
      <c r="B12" s="20"/>
      <c r="C12" s="21">
        <f t="shared" si="0"/>
        <v>0</v>
      </c>
      <c r="D12" s="22" t="s">
        <v>382</v>
      </c>
      <c r="E12" s="20"/>
      <c r="F12" s="23">
        <f t="shared" si="1"/>
        <v>0</v>
      </c>
    </row>
    <row r="13" spans="1:6" s="24" customFormat="1" ht="26.25" customHeight="1">
      <c r="A13" s="19" t="s">
        <v>383</v>
      </c>
      <c r="B13" s="20"/>
      <c r="C13" s="21">
        <f t="shared" si="0"/>
        <v>0</v>
      </c>
      <c r="D13" s="25" t="s">
        <v>384</v>
      </c>
      <c r="E13" s="10">
        <f>SUM(E14)</f>
        <v>361258652.34</v>
      </c>
      <c r="F13" s="18">
        <f t="shared" si="1"/>
        <v>35.72</v>
      </c>
    </row>
    <row r="14" spans="1:6" s="24" customFormat="1" ht="34.5" customHeight="1">
      <c r="A14" s="26" t="s">
        <v>385</v>
      </c>
      <c r="B14" s="10">
        <f>SUM(B15:B18)</f>
        <v>0</v>
      </c>
      <c r="C14" s="16">
        <f t="shared" si="0"/>
        <v>0</v>
      </c>
      <c r="D14" s="17" t="s">
        <v>386</v>
      </c>
      <c r="E14" s="10">
        <f>SUM(E15:E16)</f>
        <v>361258652.34</v>
      </c>
      <c r="F14" s="18">
        <f t="shared" si="1"/>
        <v>35.72</v>
      </c>
    </row>
    <row r="15" spans="1:6" s="24" customFormat="1" ht="26.25" customHeight="1">
      <c r="A15" s="19" t="s">
        <v>387</v>
      </c>
      <c r="B15" s="20"/>
      <c r="C15" s="21">
        <f t="shared" si="0"/>
        <v>0</v>
      </c>
      <c r="D15" s="22" t="s">
        <v>388</v>
      </c>
      <c r="E15" s="20">
        <v>361258652.34</v>
      </c>
      <c r="F15" s="23">
        <f t="shared" si="1"/>
        <v>35.72</v>
      </c>
    </row>
    <row r="16" spans="1:6" s="24" customFormat="1" ht="26.25" customHeight="1">
      <c r="A16" s="19" t="s">
        <v>389</v>
      </c>
      <c r="B16" s="20"/>
      <c r="C16" s="21">
        <f t="shared" si="0"/>
        <v>0</v>
      </c>
      <c r="D16" s="22" t="s">
        <v>390</v>
      </c>
      <c r="E16" s="20"/>
      <c r="F16" s="23">
        <f t="shared" si="1"/>
        <v>0</v>
      </c>
    </row>
    <row r="17" spans="1:6" s="24" customFormat="1" ht="26.25" customHeight="1">
      <c r="A17" s="19" t="s">
        <v>391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392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393</v>
      </c>
      <c r="B19" s="10">
        <f>SUM(B20:B21)</f>
        <v>0</v>
      </c>
      <c r="C19" s="16">
        <f t="shared" si="0"/>
        <v>0</v>
      </c>
      <c r="D19" s="27"/>
      <c r="E19" s="28"/>
      <c r="F19" s="18"/>
    </row>
    <row r="20" spans="1:6" s="24" customFormat="1" ht="26.25" customHeight="1">
      <c r="A20" s="19" t="s">
        <v>394</v>
      </c>
      <c r="B20" s="20"/>
      <c r="C20" s="21">
        <f t="shared" si="0"/>
        <v>0</v>
      </c>
      <c r="D20" s="29"/>
      <c r="E20" s="10"/>
      <c r="F20" s="18"/>
    </row>
    <row r="21" spans="1:6" s="24" customFormat="1" ht="26.25" customHeight="1">
      <c r="A21" s="19" t="s">
        <v>395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396</v>
      </c>
      <c r="B35" s="33">
        <f>B6</f>
        <v>1011301321.34</v>
      </c>
      <c r="C35" s="33">
        <f>IF(B$6&gt;0,(B35/B$6)*100,0)</f>
        <v>100</v>
      </c>
      <c r="D35" s="34" t="s">
        <v>396</v>
      </c>
      <c r="E35" s="35">
        <f>E6+E13</f>
        <v>1011301321.34</v>
      </c>
      <c r="F35" s="36">
        <f>IF(E$35&gt;0,(E35/E$35)*100,0)</f>
        <v>100</v>
      </c>
    </row>
    <row r="36" spans="1:4" s="24" customFormat="1" ht="19.5" customHeight="1">
      <c r="A36" s="45"/>
      <c r="B36" s="46"/>
      <c r="C36" s="47" t="s">
        <v>397</v>
      </c>
      <c r="D36" s="48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36:B36"/>
    <mergeCell ref="C36:D36"/>
    <mergeCell ref="A3:E3"/>
    <mergeCell ref="A1:F1"/>
    <mergeCell ref="A2:F2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F36"/>
  <sheetViews>
    <sheetView workbookViewId="0" topLeftCell="A1">
      <pane xSplit="1" ySplit="5" topLeftCell="B33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471</v>
      </c>
      <c r="B1" s="43"/>
      <c r="C1" s="43"/>
      <c r="D1" s="43"/>
      <c r="E1" s="43"/>
      <c r="F1" s="43"/>
    </row>
    <row r="2" spans="1:6" ht="27.75" customHeight="1">
      <c r="A2" s="44" t="s">
        <v>36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37</v>
      </c>
      <c r="C4" s="2"/>
      <c r="D4" s="2"/>
      <c r="F4" s="3" t="s">
        <v>38</v>
      </c>
    </row>
    <row r="5" spans="1:6" s="8" customFormat="1" ht="33.75" customHeight="1">
      <c r="A5" s="4" t="s">
        <v>39</v>
      </c>
      <c r="B5" s="5" t="s">
        <v>40</v>
      </c>
      <c r="C5" s="6" t="s">
        <v>0</v>
      </c>
      <c r="D5" s="5" t="s">
        <v>39</v>
      </c>
      <c r="E5" s="5" t="s">
        <v>40</v>
      </c>
      <c r="F5" s="7" t="s">
        <v>0</v>
      </c>
    </row>
    <row r="6" spans="1:6" s="14" customFormat="1" ht="26.25" customHeight="1">
      <c r="A6" s="9" t="s">
        <v>41</v>
      </c>
      <c r="B6" s="10">
        <f>SUM(B7,B14,B19)</f>
        <v>31923627394</v>
      </c>
      <c r="C6" s="11">
        <f aca="true" t="shared" si="0" ref="C6:C21">IF(B$6&gt;0,(B6/B$6)*100,0)</f>
        <v>100</v>
      </c>
      <c r="D6" s="12" t="s">
        <v>42</v>
      </c>
      <c r="E6" s="10">
        <f>SUM(E7,E11)</f>
        <v>6137496615</v>
      </c>
      <c r="F6" s="13">
        <f aca="true" t="shared" si="1" ref="F6:F16">IF(E$35&gt;0,(E6/E$35)*100,0)</f>
        <v>19.23</v>
      </c>
    </row>
    <row r="7" spans="1:6" s="14" customFormat="1" ht="26.25" customHeight="1">
      <c r="A7" s="15" t="s">
        <v>43</v>
      </c>
      <c r="B7" s="10">
        <f>SUM(B8:B13)</f>
        <v>31825528063</v>
      </c>
      <c r="C7" s="16">
        <f t="shared" si="0"/>
        <v>99.69</v>
      </c>
      <c r="D7" s="17" t="s">
        <v>44</v>
      </c>
      <c r="E7" s="10">
        <f>SUM(E8:E10)</f>
        <v>65050729</v>
      </c>
      <c r="F7" s="18">
        <f t="shared" si="1"/>
        <v>0.2</v>
      </c>
    </row>
    <row r="8" spans="1:6" s="24" customFormat="1" ht="26.25" customHeight="1">
      <c r="A8" s="19" t="s">
        <v>45</v>
      </c>
      <c r="B8" s="20">
        <v>12620840710</v>
      </c>
      <c r="C8" s="21">
        <f t="shared" si="0"/>
        <v>39.53</v>
      </c>
      <c r="D8" s="22" t="s">
        <v>46</v>
      </c>
      <c r="E8" s="20"/>
      <c r="F8" s="23">
        <f t="shared" si="1"/>
        <v>0</v>
      </c>
    </row>
    <row r="9" spans="1:6" s="24" customFormat="1" ht="26.25" customHeight="1">
      <c r="A9" s="19" t="s">
        <v>47</v>
      </c>
      <c r="B9" s="20"/>
      <c r="C9" s="21">
        <f t="shared" si="0"/>
        <v>0</v>
      </c>
      <c r="D9" s="22" t="s">
        <v>48</v>
      </c>
      <c r="E9" s="20">
        <v>1638407</v>
      </c>
      <c r="F9" s="23">
        <f t="shared" si="1"/>
        <v>0.01</v>
      </c>
    </row>
    <row r="10" spans="1:6" s="24" customFormat="1" ht="26.25" customHeight="1">
      <c r="A10" s="19" t="s">
        <v>49</v>
      </c>
      <c r="B10" s="20">
        <v>280171203</v>
      </c>
      <c r="C10" s="21">
        <f t="shared" si="0"/>
        <v>0.88</v>
      </c>
      <c r="D10" s="22" t="s">
        <v>50</v>
      </c>
      <c r="E10" s="20">
        <v>63412322</v>
      </c>
      <c r="F10" s="23">
        <f t="shared" si="1"/>
        <v>0.2</v>
      </c>
    </row>
    <row r="11" spans="1:6" s="24" customFormat="1" ht="26.25" customHeight="1">
      <c r="A11" s="19" t="s">
        <v>51</v>
      </c>
      <c r="B11" s="20">
        <v>18252207772</v>
      </c>
      <c r="C11" s="21">
        <f t="shared" si="0"/>
        <v>57.17</v>
      </c>
      <c r="D11" s="17" t="s">
        <v>52</v>
      </c>
      <c r="E11" s="10">
        <f>SUM(E12)</f>
        <v>6072445886</v>
      </c>
      <c r="F11" s="18">
        <f t="shared" si="1"/>
        <v>19.02</v>
      </c>
    </row>
    <row r="12" spans="1:6" s="24" customFormat="1" ht="26.25" customHeight="1">
      <c r="A12" s="19" t="s">
        <v>53</v>
      </c>
      <c r="B12" s="20">
        <v>672195278</v>
      </c>
      <c r="C12" s="21">
        <f t="shared" si="0"/>
        <v>2.11</v>
      </c>
      <c r="D12" s="22" t="s">
        <v>54</v>
      </c>
      <c r="E12" s="20">
        <v>6072445886</v>
      </c>
      <c r="F12" s="23">
        <f t="shared" si="1"/>
        <v>19.02</v>
      </c>
    </row>
    <row r="13" spans="1:6" s="24" customFormat="1" ht="26.25" customHeight="1">
      <c r="A13" s="19" t="s">
        <v>55</v>
      </c>
      <c r="B13" s="20">
        <v>113100</v>
      </c>
      <c r="C13" s="21">
        <f t="shared" si="0"/>
        <v>0</v>
      </c>
      <c r="D13" s="25" t="s">
        <v>56</v>
      </c>
      <c r="E13" s="10">
        <f>SUM(E14)</f>
        <v>25786130779</v>
      </c>
      <c r="F13" s="18">
        <f t="shared" si="1"/>
        <v>80.77</v>
      </c>
    </row>
    <row r="14" spans="1:6" s="24" customFormat="1" ht="34.5" customHeight="1">
      <c r="A14" s="26" t="s">
        <v>57</v>
      </c>
      <c r="B14" s="10">
        <f>SUM(B15:B18)</f>
        <v>351115</v>
      </c>
      <c r="C14" s="16">
        <f t="shared" si="0"/>
        <v>0</v>
      </c>
      <c r="D14" s="17" t="s">
        <v>58</v>
      </c>
      <c r="E14" s="10">
        <f>SUM(E15:E16)</f>
        <v>25786130779</v>
      </c>
      <c r="F14" s="18">
        <f t="shared" si="1"/>
        <v>80.77</v>
      </c>
    </row>
    <row r="15" spans="1:6" s="24" customFormat="1" ht="26.25" customHeight="1">
      <c r="A15" s="19" t="s">
        <v>59</v>
      </c>
      <c r="B15" s="20"/>
      <c r="C15" s="21">
        <f t="shared" si="0"/>
        <v>0</v>
      </c>
      <c r="D15" s="22" t="s">
        <v>60</v>
      </c>
      <c r="E15" s="20">
        <v>27411201475</v>
      </c>
      <c r="F15" s="23">
        <f t="shared" si="1"/>
        <v>85.86</v>
      </c>
    </row>
    <row r="16" spans="1:6" s="24" customFormat="1" ht="26.25" customHeight="1">
      <c r="A16" s="19" t="s">
        <v>61</v>
      </c>
      <c r="B16" s="20"/>
      <c r="C16" s="21">
        <f t="shared" si="0"/>
        <v>0</v>
      </c>
      <c r="D16" s="22" t="s">
        <v>62</v>
      </c>
      <c r="E16" s="20">
        <v>-1625070696</v>
      </c>
      <c r="F16" s="23">
        <f t="shared" si="1"/>
        <v>-5.09</v>
      </c>
    </row>
    <row r="17" spans="1:6" s="24" customFormat="1" ht="26.25" customHeight="1">
      <c r="A17" s="19" t="s">
        <v>63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64</v>
      </c>
      <c r="B18" s="20">
        <v>351115</v>
      </c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65</v>
      </c>
      <c r="B19" s="10">
        <f>SUM(B20:B21)</f>
        <v>97748216</v>
      </c>
      <c r="C19" s="16">
        <f t="shared" si="0"/>
        <v>0.31</v>
      </c>
      <c r="D19" s="27"/>
      <c r="E19" s="28"/>
      <c r="F19" s="18"/>
    </row>
    <row r="20" spans="1:6" s="24" customFormat="1" ht="26.25" customHeight="1">
      <c r="A20" s="19" t="s">
        <v>66</v>
      </c>
      <c r="B20" s="20">
        <v>97748216</v>
      </c>
      <c r="C20" s="21">
        <f t="shared" si="0"/>
        <v>0.31</v>
      </c>
      <c r="D20" s="29"/>
      <c r="E20" s="10"/>
      <c r="F20" s="18"/>
    </row>
    <row r="21" spans="1:6" s="24" customFormat="1" ht="26.25" customHeight="1">
      <c r="A21" s="19" t="s">
        <v>67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68</v>
      </c>
      <c r="B35" s="33">
        <f>B6</f>
        <v>31923627394</v>
      </c>
      <c r="C35" s="33">
        <f>IF(B$6&gt;0,(B35/B$6)*100,0)</f>
        <v>100</v>
      </c>
      <c r="D35" s="34" t="s">
        <v>68</v>
      </c>
      <c r="E35" s="35">
        <f>E6+E13</f>
        <v>31923627394</v>
      </c>
      <c r="F35" s="36">
        <f>IF(E$35&gt;0,(E35/E$35)*100,0)</f>
        <v>100</v>
      </c>
    </row>
    <row r="36" spans="1:4" s="24" customFormat="1" ht="19.5" customHeight="1">
      <c r="A36" s="37" t="s">
        <v>472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36"/>
  <sheetViews>
    <sheetView view="pageBreakPreview" zoomScale="60" workbookViewId="0" topLeftCell="A1">
      <pane xSplit="1" ySplit="5" topLeftCell="B21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70</v>
      </c>
      <c r="B1" s="43"/>
      <c r="C1" s="43"/>
      <c r="D1" s="43"/>
      <c r="E1" s="43"/>
      <c r="F1" s="43"/>
    </row>
    <row r="2" spans="1:6" ht="27.75" customHeight="1">
      <c r="A2" s="44" t="s">
        <v>71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72</v>
      </c>
      <c r="C4" s="2"/>
      <c r="D4" s="2"/>
      <c r="F4" s="3" t="s">
        <v>73</v>
      </c>
    </row>
    <row r="5" spans="1:6" s="8" customFormat="1" ht="33.75" customHeight="1">
      <c r="A5" s="4" t="s">
        <v>74</v>
      </c>
      <c r="B5" s="5" t="s">
        <v>75</v>
      </c>
      <c r="C5" s="6" t="s">
        <v>0</v>
      </c>
      <c r="D5" s="5" t="s">
        <v>74</v>
      </c>
      <c r="E5" s="5" t="s">
        <v>75</v>
      </c>
      <c r="F5" s="7" t="s">
        <v>0</v>
      </c>
    </row>
    <row r="6" spans="1:6" s="14" customFormat="1" ht="26.25" customHeight="1">
      <c r="A6" s="9" t="s">
        <v>76</v>
      </c>
      <c r="B6" s="10">
        <f>SUM(B7,B14,B19)</f>
        <v>5626479456</v>
      </c>
      <c r="C6" s="11">
        <f aca="true" t="shared" si="0" ref="C6:C21">IF(B$6&gt;0,(B6/B$6)*100,0)</f>
        <v>100</v>
      </c>
      <c r="D6" s="12" t="s">
        <v>77</v>
      </c>
      <c r="E6" s="10">
        <f>SUM(E7,E11)</f>
        <v>11946840</v>
      </c>
      <c r="F6" s="13">
        <f aca="true" t="shared" si="1" ref="F6:F16">IF(E$35&gt;0,(E6/E$35)*100,0)</f>
        <v>0.21</v>
      </c>
    </row>
    <row r="7" spans="1:6" s="14" customFormat="1" ht="26.25" customHeight="1">
      <c r="A7" s="15" t="s">
        <v>78</v>
      </c>
      <c r="B7" s="10">
        <f>SUM(B8:B13)</f>
        <v>5595479456</v>
      </c>
      <c r="C7" s="16">
        <f t="shared" si="0"/>
        <v>99.45</v>
      </c>
      <c r="D7" s="17" t="s">
        <v>79</v>
      </c>
      <c r="E7" s="10">
        <f>SUM(E8:E10)</f>
        <v>11900000</v>
      </c>
      <c r="F7" s="18">
        <f t="shared" si="1"/>
        <v>0.21</v>
      </c>
    </row>
    <row r="8" spans="1:6" s="24" customFormat="1" ht="26.25" customHeight="1">
      <c r="A8" s="19" t="s">
        <v>80</v>
      </c>
      <c r="B8" s="20">
        <v>5592113489</v>
      </c>
      <c r="C8" s="21">
        <f t="shared" si="0"/>
        <v>99.39</v>
      </c>
      <c r="D8" s="22" t="s">
        <v>81</v>
      </c>
      <c r="E8" s="20"/>
      <c r="F8" s="23">
        <f t="shared" si="1"/>
        <v>0</v>
      </c>
    </row>
    <row r="9" spans="1:6" s="24" customFormat="1" ht="26.25" customHeight="1">
      <c r="A9" s="19" t="s">
        <v>82</v>
      </c>
      <c r="B9" s="20"/>
      <c r="C9" s="21">
        <f t="shared" si="0"/>
        <v>0</v>
      </c>
      <c r="D9" s="22" t="s">
        <v>83</v>
      </c>
      <c r="E9" s="20">
        <v>11900000</v>
      </c>
      <c r="F9" s="23">
        <f t="shared" si="1"/>
        <v>0.21</v>
      </c>
    </row>
    <row r="10" spans="1:6" s="24" customFormat="1" ht="26.25" customHeight="1">
      <c r="A10" s="19" t="s">
        <v>84</v>
      </c>
      <c r="B10" s="20">
        <v>3365967</v>
      </c>
      <c r="C10" s="21">
        <f t="shared" si="0"/>
        <v>0.06</v>
      </c>
      <c r="D10" s="22" t="s">
        <v>85</v>
      </c>
      <c r="E10" s="20"/>
      <c r="F10" s="23">
        <f t="shared" si="1"/>
        <v>0</v>
      </c>
    </row>
    <row r="11" spans="1:6" s="24" customFormat="1" ht="26.25" customHeight="1">
      <c r="A11" s="19" t="s">
        <v>86</v>
      </c>
      <c r="B11" s="20"/>
      <c r="C11" s="21">
        <f t="shared" si="0"/>
        <v>0</v>
      </c>
      <c r="D11" s="17" t="s">
        <v>87</v>
      </c>
      <c r="E11" s="10">
        <f>SUM(E12)</f>
        <v>46840</v>
      </c>
      <c r="F11" s="18">
        <f t="shared" si="1"/>
        <v>0</v>
      </c>
    </row>
    <row r="12" spans="1:6" s="24" customFormat="1" ht="26.25" customHeight="1">
      <c r="A12" s="19" t="s">
        <v>88</v>
      </c>
      <c r="B12" s="20"/>
      <c r="C12" s="21">
        <f t="shared" si="0"/>
        <v>0</v>
      </c>
      <c r="D12" s="22" t="s">
        <v>89</v>
      </c>
      <c r="E12" s="20">
        <v>46840</v>
      </c>
      <c r="F12" s="23">
        <f t="shared" si="1"/>
        <v>0</v>
      </c>
    </row>
    <row r="13" spans="1:6" s="24" customFormat="1" ht="26.25" customHeight="1">
      <c r="A13" s="19" t="s">
        <v>90</v>
      </c>
      <c r="B13" s="20"/>
      <c r="C13" s="21">
        <f t="shared" si="0"/>
        <v>0</v>
      </c>
      <c r="D13" s="25" t="s">
        <v>91</v>
      </c>
      <c r="E13" s="10">
        <f>SUM(E14)</f>
        <v>5614532616</v>
      </c>
      <c r="F13" s="18">
        <f t="shared" si="1"/>
        <v>99.79</v>
      </c>
    </row>
    <row r="14" spans="1:6" s="24" customFormat="1" ht="34.5" customHeight="1">
      <c r="A14" s="26" t="s">
        <v>92</v>
      </c>
      <c r="B14" s="10">
        <f>SUM(B15:B18)</f>
        <v>0</v>
      </c>
      <c r="C14" s="16">
        <f t="shared" si="0"/>
        <v>0</v>
      </c>
      <c r="D14" s="17" t="s">
        <v>93</v>
      </c>
      <c r="E14" s="10">
        <f>SUM(E15:E16)</f>
        <v>5614532616</v>
      </c>
      <c r="F14" s="18">
        <f t="shared" si="1"/>
        <v>99.79</v>
      </c>
    </row>
    <row r="15" spans="1:6" s="24" customFormat="1" ht="26.25" customHeight="1">
      <c r="A15" s="19" t="s">
        <v>94</v>
      </c>
      <c r="B15" s="20"/>
      <c r="C15" s="21">
        <f t="shared" si="0"/>
        <v>0</v>
      </c>
      <c r="D15" s="22" t="s">
        <v>95</v>
      </c>
      <c r="E15" s="20">
        <v>5614532616</v>
      </c>
      <c r="F15" s="23">
        <f t="shared" si="1"/>
        <v>99.79</v>
      </c>
    </row>
    <row r="16" spans="1:6" s="24" customFormat="1" ht="26.25" customHeight="1">
      <c r="A16" s="19" t="s">
        <v>96</v>
      </c>
      <c r="B16" s="20"/>
      <c r="C16" s="21">
        <f t="shared" si="0"/>
        <v>0</v>
      </c>
      <c r="D16" s="22" t="s">
        <v>97</v>
      </c>
      <c r="E16" s="20"/>
      <c r="F16" s="23">
        <f t="shared" si="1"/>
        <v>0</v>
      </c>
    </row>
    <row r="17" spans="1:6" s="24" customFormat="1" ht="26.25" customHeight="1">
      <c r="A17" s="19" t="s">
        <v>98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99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100</v>
      </c>
      <c r="B19" s="10">
        <f>SUM(B20:B21)</f>
        <v>31000000</v>
      </c>
      <c r="C19" s="16">
        <f t="shared" si="0"/>
        <v>0.55</v>
      </c>
      <c r="D19" s="27"/>
      <c r="E19" s="28"/>
      <c r="F19" s="18"/>
    </row>
    <row r="20" spans="1:6" s="24" customFormat="1" ht="26.25" customHeight="1">
      <c r="A20" s="19" t="s">
        <v>101</v>
      </c>
      <c r="B20" s="20">
        <v>31000000</v>
      </c>
      <c r="C20" s="21">
        <f t="shared" si="0"/>
        <v>0.55</v>
      </c>
      <c r="D20" s="29"/>
      <c r="E20" s="10"/>
      <c r="F20" s="18"/>
    </row>
    <row r="21" spans="1:6" s="24" customFormat="1" ht="26.25" customHeight="1">
      <c r="A21" s="19" t="s">
        <v>102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103</v>
      </c>
      <c r="B35" s="33">
        <f>B6</f>
        <v>5626479456</v>
      </c>
      <c r="C35" s="33">
        <f>IF(B$6&gt;0,(B35/B$6)*100,0)</f>
        <v>100</v>
      </c>
      <c r="D35" s="34" t="s">
        <v>103</v>
      </c>
      <c r="E35" s="35">
        <f>E6+E13</f>
        <v>5626479456</v>
      </c>
      <c r="F35" s="36">
        <f>IF(E$35&gt;0,(E35/E$35)*100,0)</f>
        <v>100</v>
      </c>
    </row>
    <row r="36" spans="1:4" s="24" customFormat="1" ht="19.5" customHeight="1">
      <c r="A36" s="45"/>
      <c r="B36" s="46"/>
      <c r="C36" s="47" t="s">
        <v>104</v>
      </c>
      <c r="D36" s="48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36"/>
  <sheetViews>
    <sheetView view="pageBreakPreview" zoomScale="60" workbookViewId="0" topLeftCell="A1">
      <pane xSplit="1" ySplit="5" topLeftCell="B21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2" width="17.25390625" style="1" customWidth="1"/>
    <col min="3" max="3" width="8.875" style="1" customWidth="1"/>
    <col min="4" max="4" width="17.125" style="1" customWidth="1"/>
    <col min="5" max="5" width="17.50390625" style="1" customWidth="1"/>
    <col min="6" max="6" width="11.25390625" style="1" customWidth="1"/>
    <col min="7" max="16384" width="9.00390625" style="1" customWidth="1"/>
  </cols>
  <sheetData>
    <row r="1" spans="1:6" ht="27.75" customHeight="1">
      <c r="A1" s="43" t="s">
        <v>138</v>
      </c>
      <c r="B1" s="43"/>
      <c r="C1" s="43"/>
      <c r="D1" s="43"/>
      <c r="E1" s="43"/>
      <c r="F1" s="43"/>
    </row>
    <row r="2" spans="1:6" ht="27.75" customHeight="1">
      <c r="A2" s="44" t="s">
        <v>139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140</v>
      </c>
      <c r="C4" s="2"/>
      <c r="D4" s="2"/>
      <c r="F4" s="3" t="s">
        <v>141</v>
      </c>
    </row>
    <row r="5" spans="1:6" s="8" customFormat="1" ht="33.75" customHeight="1">
      <c r="A5" s="4" t="s">
        <v>142</v>
      </c>
      <c r="B5" s="5" t="s">
        <v>143</v>
      </c>
      <c r="C5" s="6" t="s">
        <v>0</v>
      </c>
      <c r="D5" s="5" t="s">
        <v>142</v>
      </c>
      <c r="E5" s="5" t="s">
        <v>143</v>
      </c>
      <c r="F5" s="7" t="s">
        <v>0</v>
      </c>
    </row>
    <row r="6" spans="1:6" s="14" customFormat="1" ht="26.25" customHeight="1">
      <c r="A6" s="9" t="s">
        <v>144</v>
      </c>
      <c r="B6" s="10">
        <f>SUM(B7,B14,B19)</f>
        <v>177222925</v>
      </c>
      <c r="C6" s="11">
        <f aca="true" t="shared" si="0" ref="C6:C21">IF(B$6&gt;0,(B6/B$6)*100,0)</f>
        <v>100</v>
      </c>
      <c r="D6" s="12" t="s">
        <v>145</v>
      </c>
      <c r="E6" s="10">
        <f>SUM(E7,E11)</f>
        <v>20974288065</v>
      </c>
      <c r="F6" s="13">
        <f aca="true" t="shared" si="1" ref="F6:F16">IF(E$35&gt;0,(E6/E$35)*100,0)</f>
        <v>11834.97</v>
      </c>
    </row>
    <row r="7" spans="1:6" s="14" customFormat="1" ht="26.25" customHeight="1">
      <c r="A7" s="15" t="s">
        <v>146</v>
      </c>
      <c r="B7" s="10">
        <f>SUM(B8:B13)</f>
        <v>177222925</v>
      </c>
      <c r="C7" s="16">
        <f t="shared" si="0"/>
        <v>100</v>
      </c>
      <c r="D7" s="17" t="s">
        <v>147</v>
      </c>
      <c r="E7" s="10">
        <f>SUM(E8:E10)</f>
        <v>20974288065</v>
      </c>
      <c r="F7" s="18">
        <f t="shared" si="1"/>
        <v>11834.97</v>
      </c>
    </row>
    <row r="8" spans="1:6" s="24" customFormat="1" ht="26.25" customHeight="1">
      <c r="A8" s="19" t="s">
        <v>148</v>
      </c>
      <c r="B8" s="20">
        <v>177222925</v>
      </c>
      <c r="C8" s="21">
        <f t="shared" si="0"/>
        <v>100</v>
      </c>
      <c r="D8" s="22" t="s">
        <v>149</v>
      </c>
      <c r="E8" s="20">
        <v>20900000000</v>
      </c>
      <c r="F8" s="23">
        <f t="shared" si="1"/>
        <v>11793.06</v>
      </c>
    </row>
    <row r="9" spans="1:6" s="24" customFormat="1" ht="26.25" customHeight="1">
      <c r="A9" s="19" t="s">
        <v>150</v>
      </c>
      <c r="B9" s="20"/>
      <c r="C9" s="21">
        <f t="shared" si="0"/>
        <v>0</v>
      </c>
      <c r="D9" s="22" t="s">
        <v>151</v>
      </c>
      <c r="E9" s="20">
        <v>74288065</v>
      </c>
      <c r="F9" s="23">
        <f t="shared" si="1"/>
        <v>41.92</v>
      </c>
    </row>
    <row r="10" spans="1:6" s="24" customFormat="1" ht="26.25" customHeight="1">
      <c r="A10" s="19" t="s">
        <v>152</v>
      </c>
      <c r="B10" s="20"/>
      <c r="C10" s="21">
        <f t="shared" si="0"/>
        <v>0</v>
      </c>
      <c r="D10" s="22" t="s">
        <v>153</v>
      </c>
      <c r="E10" s="20"/>
      <c r="F10" s="23">
        <f t="shared" si="1"/>
        <v>0</v>
      </c>
    </row>
    <row r="11" spans="1:6" s="24" customFormat="1" ht="26.25" customHeight="1">
      <c r="A11" s="19" t="s">
        <v>154</v>
      </c>
      <c r="B11" s="20"/>
      <c r="C11" s="21">
        <f t="shared" si="0"/>
        <v>0</v>
      </c>
      <c r="D11" s="17" t="s">
        <v>155</v>
      </c>
      <c r="E11" s="10">
        <f>SUM(E12)</f>
        <v>0</v>
      </c>
      <c r="F11" s="18">
        <f t="shared" si="1"/>
        <v>0</v>
      </c>
    </row>
    <row r="12" spans="1:6" s="24" customFormat="1" ht="26.25" customHeight="1">
      <c r="A12" s="19" t="s">
        <v>156</v>
      </c>
      <c r="B12" s="20"/>
      <c r="C12" s="21">
        <f t="shared" si="0"/>
        <v>0</v>
      </c>
      <c r="D12" s="22" t="s">
        <v>157</v>
      </c>
      <c r="E12" s="20"/>
      <c r="F12" s="23">
        <f t="shared" si="1"/>
        <v>0</v>
      </c>
    </row>
    <row r="13" spans="1:6" s="24" customFormat="1" ht="26.25" customHeight="1">
      <c r="A13" s="19" t="s">
        <v>158</v>
      </c>
      <c r="B13" s="20"/>
      <c r="C13" s="21">
        <f t="shared" si="0"/>
        <v>0</v>
      </c>
      <c r="D13" s="25" t="s">
        <v>159</v>
      </c>
      <c r="E13" s="10">
        <f>SUM(E14)</f>
        <v>-20797065140</v>
      </c>
      <c r="F13" s="18">
        <f t="shared" si="1"/>
        <v>-11734.97</v>
      </c>
    </row>
    <row r="14" spans="1:6" s="24" customFormat="1" ht="34.5" customHeight="1">
      <c r="A14" s="26" t="s">
        <v>160</v>
      </c>
      <c r="B14" s="10">
        <f>SUM(B15:B18)</f>
        <v>0</v>
      </c>
      <c r="C14" s="16">
        <f t="shared" si="0"/>
        <v>0</v>
      </c>
      <c r="D14" s="17" t="s">
        <v>161</v>
      </c>
      <c r="E14" s="10">
        <f>SUM(E15:E16)</f>
        <v>-20797065140</v>
      </c>
      <c r="F14" s="18">
        <f t="shared" si="1"/>
        <v>-11734.97</v>
      </c>
    </row>
    <row r="15" spans="1:6" s="24" customFormat="1" ht="26.25" customHeight="1">
      <c r="A15" s="19" t="s">
        <v>162</v>
      </c>
      <c r="B15" s="20"/>
      <c r="C15" s="21">
        <f t="shared" si="0"/>
        <v>0</v>
      </c>
      <c r="D15" s="22" t="s">
        <v>163</v>
      </c>
      <c r="E15" s="20"/>
      <c r="F15" s="23">
        <f t="shared" si="1"/>
        <v>0</v>
      </c>
    </row>
    <row r="16" spans="1:6" s="24" customFormat="1" ht="26.25" customHeight="1">
      <c r="A16" s="19" t="s">
        <v>164</v>
      </c>
      <c r="B16" s="20"/>
      <c r="C16" s="21">
        <f t="shared" si="0"/>
        <v>0</v>
      </c>
      <c r="D16" s="22" t="s">
        <v>165</v>
      </c>
      <c r="E16" s="20">
        <v>-20797065140</v>
      </c>
      <c r="F16" s="23">
        <f t="shared" si="1"/>
        <v>-11734.97</v>
      </c>
    </row>
    <row r="17" spans="1:6" s="24" customFormat="1" ht="26.25" customHeight="1">
      <c r="A17" s="19" t="s">
        <v>166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167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168</v>
      </c>
      <c r="B19" s="10">
        <f>SUM(B20:B21)</f>
        <v>0</v>
      </c>
      <c r="C19" s="16">
        <f t="shared" si="0"/>
        <v>0</v>
      </c>
      <c r="D19" s="27"/>
      <c r="E19" s="28"/>
      <c r="F19" s="18"/>
    </row>
    <row r="20" spans="1:6" s="24" customFormat="1" ht="26.25" customHeight="1">
      <c r="A20" s="19" t="s">
        <v>169</v>
      </c>
      <c r="B20" s="20"/>
      <c r="C20" s="21">
        <f t="shared" si="0"/>
        <v>0</v>
      </c>
      <c r="D20" s="29"/>
      <c r="E20" s="10"/>
      <c r="F20" s="18"/>
    </row>
    <row r="21" spans="1:6" s="24" customFormat="1" ht="26.25" customHeight="1">
      <c r="A21" s="19" t="s">
        <v>170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171</v>
      </c>
      <c r="B35" s="33">
        <f>B6</f>
        <v>177222925</v>
      </c>
      <c r="C35" s="33">
        <f>IF(B$6&gt;0,(B35/B$6)*100,0)</f>
        <v>100</v>
      </c>
      <c r="D35" s="34" t="s">
        <v>171</v>
      </c>
      <c r="E35" s="35">
        <f>E6+E13</f>
        <v>177222925</v>
      </c>
      <c r="F35" s="36">
        <f>IF(E$35&gt;0,(E35/E$35)*100,0)</f>
        <v>100</v>
      </c>
    </row>
    <row r="36" spans="1:4" s="24" customFormat="1" ht="19.5" customHeight="1">
      <c r="A36" s="45"/>
      <c r="B36" s="46"/>
      <c r="C36" s="47" t="s">
        <v>172</v>
      </c>
      <c r="D36" s="48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36:B36"/>
    <mergeCell ref="C36:D36"/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36"/>
  <sheetViews>
    <sheetView workbookViewId="0" topLeftCell="A26">
      <selection activeCell="B32" sqref="B32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173</v>
      </c>
      <c r="B1" s="43"/>
      <c r="C1" s="43"/>
      <c r="D1" s="43"/>
      <c r="E1" s="43"/>
      <c r="F1" s="43"/>
    </row>
    <row r="2" spans="1:6" ht="27.75" customHeight="1">
      <c r="A2" s="44" t="s">
        <v>174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</v>
      </c>
      <c r="C4" s="2"/>
      <c r="D4" s="2"/>
      <c r="F4" s="3" t="s">
        <v>3</v>
      </c>
    </row>
    <row r="5" spans="1:6" s="8" customFormat="1" ht="33.75" customHeight="1">
      <c r="A5" s="4" t="s">
        <v>4</v>
      </c>
      <c r="B5" s="5" t="s">
        <v>5</v>
      </c>
      <c r="C5" s="6" t="s">
        <v>0</v>
      </c>
      <c r="D5" s="5" t="s">
        <v>4</v>
      </c>
      <c r="E5" s="5" t="s">
        <v>5</v>
      </c>
      <c r="F5" s="7" t="s">
        <v>0</v>
      </c>
    </row>
    <row r="6" spans="1:6" s="14" customFormat="1" ht="26.25" customHeight="1">
      <c r="A6" s="9" t="s">
        <v>6</v>
      </c>
      <c r="B6" s="10">
        <f>SUM(B7,B14,B19)</f>
        <v>1210279394</v>
      </c>
      <c r="C6" s="11">
        <f aca="true" t="shared" si="0" ref="C6:C21">IF(B$6&gt;0,(B6/B$6)*100,0)</f>
        <v>100</v>
      </c>
      <c r="D6" s="12" t="s">
        <v>7</v>
      </c>
      <c r="E6" s="10">
        <f>SUM(E7,E11)</f>
        <v>84642331</v>
      </c>
      <c r="F6" s="13">
        <f aca="true" t="shared" si="1" ref="F6:F16">IF(E$35&gt;0,(E6/E$35)*100,0)</f>
        <v>6.99</v>
      </c>
    </row>
    <row r="7" spans="1:6" s="14" customFormat="1" ht="26.25" customHeight="1">
      <c r="A7" s="15" t="s">
        <v>8</v>
      </c>
      <c r="B7" s="10">
        <f>SUM(B8:B13)</f>
        <v>1148367478</v>
      </c>
      <c r="C7" s="16">
        <f t="shared" si="0"/>
        <v>94.88</v>
      </c>
      <c r="D7" s="17" t="s">
        <v>9</v>
      </c>
      <c r="E7" s="10">
        <f>SUM(E8:E10)</f>
        <v>20119705</v>
      </c>
      <c r="F7" s="18">
        <f t="shared" si="1"/>
        <v>1.66</v>
      </c>
    </row>
    <row r="8" spans="1:6" s="24" customFormat="1" ht="26.25" customHeight="1">
      <c r="A8" s="19" t="s">
        <v>10</v>
      </c>
      <c r="B8" s="20">
        <v>1143034635</v>
      </c>
      <c r="C8" s="21">
        <f t="shared" si="0"/>
        <v>94.44</v>
      </c>
      <c r="D8" s="22" t="s">
        <v>11</v>
      </c>
      <c r="E8" s="20"/>
      <c r="F8" s="23">
        <f t="shared" si="1"/>
        <v>0</v>
      </c>
    </row>
    <row r="9" spans="1:6" s="24" customFormat="1" ht="26.25" customHeight="1">
      <c r="A9" s="19" t="s">
        <v>12</v>
      </c>
      <c r="B9" s="20"/>
      <c r="C9" s="21">
        <f t="shared" si="0"/>
        <v>0</v>
      </c>
      <c r="D9" s="22" t="s">
        <v>13</v>
      </c>
      <c r="E9" s="20">
        <v>20119705</v>
      </c>
      <c r="F9" s="23">
        <f t="shared" si="1"/>
        <v>1.66</v>
      </c>
    </row>
    <row r="10" spans="1:6" s="24" customFormat="1" ht="26.25" customHeight="1">
      <c r="A10" s="19" t="s">
        <v>14</v>
      </c>
      <c r="B10" s="20">
        <v>2037451</v>
      </c>
      <c r="C10" s="21">
        <f t="shared" si="0"/>
        <v>0.17</v>
      </c>
      <c r="D10" s="22" t="s">
        <v>15</v>
      </c>
      <c r="E10" s="20">
        <v>0</v>
      </c>
      <c r="F10" s="23">
        <f t="shared" si="1"/>
        <v>0</v>
      </c>
    </row>
    <row r="11" spans="1:6" s="24" customFormat="1" ht="26.25" customHeight="1">
      <c r="A11" s="19" t="s">
        <v>16</v>
      </c>
      <c r="B11" s="20">
        <v>25534</v>
      </c>
      <c r="C11" s="21">
        <f t="shared" si="0"/>
        <v>0</v>
      </c>
      <c r="D11" s="17" t="s">
        <v>17</v>
      </c>
      <c r="E11" s="10">
        <f>SUM(E12)</f>
        <v>64522626</v>
      </c>
      <c r="F11" s="18">
        <f t="shared" si="1"/>
        <v>5.33</v>
      </c>
    </row>
    <row r="12" spans="1:6" s="24" customFormat="1" ht="26.25" customHeight="1">
      <c r="A12" s="19" t="s">
        <v>18</v>
      </c>
      <c r="B12" s="20">
        <v>3269858</v>
      </c>
      <c r="C12" s="21">
        <f t="shared" si="0"/>
        <v>0.27</v>
      </c>
      <c r="D12" s="22" t="s">
        <v>19</v>
      </c>
      <c r="E12" s="20">
        <v>64522626</v>
      </c>
      <c r="F12" s="23">
        <f t="shared" si="1"/>
        <v>5.33</v>
      </c>
    </row>
    <row r="13" spans="1:6" s="24" customFormat="1" ht="26.25" customHeight="1">
      <c r="A13" s="19" t="s">
        <v>20</v>
      </c>
      <c r="B13" s="20"/>
      <c r="C13" s="21">
        <f t="shared" si="0"/>
        <v>0</v>
      </c>
      <c r="D13" s="25" t="s">
        <v>21</v>
      </c>
      <c r="E13" s="10">
        <f>SUM(E14)</f>
        <v>1125637063</v>
      </c>
      <c r="F13" s="18">
        <f t="shared" si="1"/>
        <v>93.01</v>
      </c>
    </row>
    <row r="14" spans="1:6" s="24" customFormat="1" ht="34.5" customHeight="1">
      <c r="A14" s="26" t="s">
        <v>22</v>
      </c>
      <c r="B14" s="10">
        <f>SUM(B15:B18)</f>
        <v>26128632</v>
      </c>
      <c r="C14" s="16">
        <f t="shared" si="0"/>
        <v>2.16</v>
      </c>
      <c r="D14" s="17" t="s">
        <v>23</v>
      </c>
      <c r="E14" s="10">
        <f>SUM(E15:E16)</f>
        <v>1125637063</v>
      </c>
      <c r="F14" s="18">
        <f t="shared" si="1"/>
        <v>93.01</v>
      </c>
    </row>
    <row r="15" spans="1:6" s="24" customFormat="1" ht="26.25" customHeight="1">
      <c r="A15" s="19" t="s">
        <v>24</v>
      </c>
      <c r="B15" s="20"/>
      <c r="C15" s="21">
        <f t="shared" si="0"/>
        <v>0</v>
      </c>
      <c r="D15" s="22" t="s">
        <v>25</v>
      </c>
      <c r="E15" s="20">
        <v>1502115154</v>
      </c>
      <c r="F15" s="23">
        <f t="shared" si="1"/>
        <v>124.11</v>
      </c>
    </row>
    <row r="16" spans="1:6" s="24" customFormat="1" ht="26.25" customHeight="1">
      <c r="A16" s="19" t="s">
        <v>26</v>
      </c>
      <c r="B16" s="20"/>
      <c r="C16" s="21">
        <f t="shared" si="0"/>
        <v>0</v>
      </c>
      <c r="D16" s="22" t="s">
        <v>27</v>
      </c>
      <c r="E16" s="20">
        <v>-376478091</v>
      </c>
      <c r="F16" s="23">
        <f t="shared" si="1"/>
        <v>-31.11</v>
      </c>
    </row>
    <row r="17" spans="1:6" s="24" customFormat="1" ht="26.25" customHeight="1">
      <c r="A17" s="19" t="s">
        <v>28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29</v>
      </c>
      <c r="B18" s="20">
        <v>26128632</v>
      </c>
      <c r="C18" s="21">
        <f t="shared" si="0"/>
        <v>2.16</v>
      </c>
      <c r="D18" s="27"/>
      <c r="E18" s="28"/>
      <c r="F18" s="18"/>
    </row>
    <row r="19" spans="1:6" s="24" customFormat="1" ht="26.25" customHeight="1">
      <c r="A19" s="15" t="s">
        <v>30</v>
      </c>
      <c r="B19" s="10">
        <f>SUM(B20:B21)</f>
        <v>35783284</v>
      </c>
      <c r="C19" s="16">
        <f t="shared" si="0"/>
        <v>2.96</v>
      </c>
      <c r="D19" s="27"/>
      <c r="E19" s="28"/>
      <c r="F19" s="18"/>
    </row>
    <row r="20" spans="1:6" s="24" customFormat="1" ht="26.25" customHeight="1">
      <c r="A20" s="19" t="s">
        <v>31</v>
      </c>
      <c r="B20" s="20">
        <v>35783284</v>
      </c>
      <c r="C20" s="21">
        <f t="shared" si="0"/>
        <v>2.96</v>
      </c>
      <c r="D20" s="29"/>
      <c r="E20" s="10"/>
      <c r="F20" s="18"/>
    </row>
    <row r="21" spans="1:6" s="24" customFormat="1" ht="26.25" customHeight="1">
      <c r="A21" s="19" t="s">
        <v>32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33</v>
      </c>
      <c r="B35" s="33">
        <f>B6</f>
        <v>1210279394</v>
      </c>
      <c r="C35" s="33">
        <f>IF(B$6&gt;0,(B35/B$6)*100,0)</f>
        <v>100</v>
      </c>
      <c r="D35" s="34" t="s">
        <v>33</v>
      </c>
      <c r="E35" s="35">
        <f>E6+E13</f>
        <v>1210279394</v>
      </c>
      <c r="F35" s="36">
        <f>IF(E$35&gt;0,(E35/E$35)*100,0)</f>
        <v>100</v>
      </c>
    </row>
    <row r="36" spans="1:4" s="24" customFormat="1" ht="19.5" customHeight="1">
      <c r="A36" s="37" t="s">
        <v>175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F36"/>
  <sheetViews>
    <sheetView view="pageBreakPreview" zoomScale="60" workbookViewId="0" topLeftCell="A16">
      <selection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3" t="s">
        <v>176</v>
      </c>
      <c r="B1" s="43"/>
      <c r="C1" s="43"/>
      <c r="D1" s="43"/>
      <c r="E1" s="43"/>
      <c r="F1" s="43"/>
    </row>
    <row r="2" spans="1:6" ht="27.75" customHeight="1">
      <c r="A2" s="44" t="s">
        <v>177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178</v>
      </c>
      <c r="C4" s="2"/>
      <c r="D4" s="2"/>
      <c r="F4" s="3" t="s">
        <v>179</v>
      </c>
    </row>
    <row r="5" spans="1:6" s="8" customFormat="1" ht="33.75" customHeight="1">
      <c r="A5" s="4" t="s">
        <v>180</v>
      </c>
      <c r="B5" s="5" t="s">
        <v>181</v>
      </c>
      <c r="C5" s="6" t="s">
        <v>0</v>
      </c>
      <c r="D5" s="5" t="s">
        <v>180</v>
      </c>
      <c r="E5" s="5" t="s">
        <v>181</v>
      </c>
      <c r="F5" s="7" t="s">
        <v>0</v>
      </c>
    </row>
    <row r="6" spans="1:6" s="14" customFormat="1" ht="26.25" customHeight="1">
      <c r="A6" s="9" t="s">
        <v>182</v>
      </c>
      <c r="B6" s="10">
        <f>SUM(B7,B14,B19)</f>
        <v>340986984</v>
      </c>
      <c r="C6" s="11">
        <f aca="true" t="shared" si="0" ref="C6:C21">IF(B$6&gt;0,(B6/B$6)*100,0)</f>
        <v>100</v>
      </c>
      <c r="D6" s="12" t="s">
        <v>183</v>
      </c>
      <c r="E6" s="10">
        <f>SUM(E7,E11)</f>
        <v>42304</v>
      </c>
      <c r="F6" s="13">
        <f aca="true" t="shared" si="1" ref="F6:F16">IF(E$35&gt;0,(E6/E$35)*100,0)</f>
        <v>0.01</v>
      </c>
    </row>
    <row r="7" spans="1:6" s="14" customFormat="1" ht="26.25" customHeight="1">
      <c r="A7" s="15" t="s">
        <v>184</v>
      </c>
      <c r="B7" s="10">
        <f>SUM(B8:B13)</f>
        <v>340986984</v>
      </c>
      <c r="C7" s="16">
        <f t="shared" si="0"/>
        <v>100</v>
      </c>
      <c r="D7" s="17" t="s">
        <v>185</v>
      </c>
      <c r="E7" s="10">
        <f>SUM(E8:E10)</f>
        <v>42304</v>
      </c>
      <c r="F7" s="18">
        <f t="shared" si="1"/>
        <v>0.01</v>
      </c>
    </row>
    <row r="8" spans="1:6" s="24" customFormat="1" ht="26.25" customHeight="1">
      <c r="A8" s="19" t="s">
        <v>186</v>
      </c>
      <c r="B8" s="20">
        <v>332984149</v>
      </c>
      <c r="C8" s="21">
        <f t="shared" si="0"/>
        <v>97.65</v>
      </c>
      <c r="D8" s="22" t="s">
        <v>187</v>
      </c>
      <c r="E8" s="20"/>
      <c r="F8" s="23">
        <f t="shared" si="1"/>
        <v>0</v>
      </c>
    </row>
    <row r="9" spans="1:6" s="24" customFormat="1" ht="26.25" customHeight="1">
      <c r="A9" s="19" t="s">
        <v>188</v>
      </c>
      <c r="B9" s="20"/>
      <c r="C9" s="21">
        <f t="shared" si="0"/>
        <v>0</v>
      </c>
      <c r="D9" s="22" t="s">
        <v>189</v>
      </c>
      <c r="E9" s="20">
        <v>42304</v>
      </c>
      <c r="F9" s="23">
        <f t="shared" si="1"/>
        <v>0.01</v>
      </c>
    </row>
    <row r="10" spans="1:6" s="24" customFormat="1" ht="26.25" customHeight="1">
      <c r="A10" s="19" t="s">
        <v>190</v>
      </c>
      <c r="B10" s="20"/>
      <c r="C10" s="21">
        <f t="shared" si="0"/>
        <v>0</v>
      </c>
      <c r="D10" s="22" t="s">
        <v>191</v>
      </c>
      <c r="E10" s="20"/>
      <c r="F10" s="23">
        <f t="shared" si="1"/>
        <v>0</v>
      </c>
    </row>
    <row r="11" spans="1:6" s="24" customFormat="1" ht="26.25" customHeight="1">
      <c r="A11" s="19" t="s">
        <v>192</v>
      </c>
      <c r="B11" s="20"/>
      <c r="C11" s="21">
        <f t="shared" si="0"/>
        <v>0</v>
      </c>
      <c r="D11" s="17" t="s">
        <v>193</v>
      </c>
      <c r="E11" s="10">
        <f>SUM(E12)</f>
        <v>0</v>
      </c>
      <c r="F11" s="18">
        <f t="shared" si="1"/>
        <v>0</v>
      </c>
    </row>
    <row r="12" spans="1:6" s="24" customFormat="1" ht="26.25" customHeight="1">
      <c r="A12" s="19" t="s">
        <v>194</v>
      </c>
      <c r="B12" s="20">
        <v>8002835</v>
      </c>
      <c r="C12" s="21">
        <f t="shared" si="0"/>
        <v>2.35</v>
      </c>
      <c r="D12" s="22" t="s">
        <v>195</v>
      </c>
      <c r="E12" s="20"/>
      <c r="F12" s="23">
        <f t="shared" si="1"/>
        <v>0</v>
      </c>
    </row>
    <row r="13" spans="1:6" s="24" customFormat="1" ht="26.25" customHeight="1">
      <c r="A13" s="19" t="s">
        <v>196</v>
      </c>
      <c r="B13" s="20"/>
      <c r="C13" s="21">
        <f t="shared" si="0"/>
        <v>0</v>
      </c>
      <c r="D13" s="25" t="s">
        <v>197</v>
      </c>
      <c r="E13" s="10">
        <f>SUM(E14)</f>
        <v>340944680</v>
      </c>
      <c r="F13" s="18">
        <f t="shared" si="1"/>
        <v>99.99</v>
      </c>
    </row>
    <row r="14" spans="1:6" s="24" customFormat="1" ht="34.5" customHeight="1">
      <c r="A14" s="26" t="s">
        <v>198</v>
      </c>
      <c r="B14" s="10">
        <f>SUM(B15:B18)</f>
        <v>0</v>
      </c>
      <c r="C14" s="16">
        <f t="shared" si="0"/>
        <v>0</v>
      </c>
      <c r="D14" s="17" t="s">
        <v>199</v>
      </c>
      <c r="E14" s="10">
        <f>SUM(E15:E16)</f>
        <v>340944680</v>
      </c>
      <c r="F14" s="18">
        <f t="shared" si="1"/>
        <v>99.99</v>
      </c>
    </row>
    <row r="15" spans="1:6" s="24" customFormat="1" ht="26.25" customHeight="1">
      <c r="A15" s="19" t="s">
        <v>200</v>
      </c>
      <c r="B15" s="20"/>
      <c r="C15" s="21">
        <f t="shared" si="0"/>
        <v>0</v>
      </c>
      <c r="D15" s="22" t="s">
        <v>201</v>
      </c>
      <c r="E15" s="20">
        <v>340944680</v>
      </c>
      <c r="F15" s="23">
        <f t="shared" si="1"/>
        <v>99.99</v>
      </c>
    </row>
    <row r="16" spans="1:6" s="24" customFormat="1" ht="26.25" customHeight="1">
      <c r="A16" s="19" t="s">
        <v>202</v>
      </c>
      <c r="B16" s="20"/>
      <c r="C16" s="21">
        <f t="shared" si="0"/>
        <v>0</v>
      </c>
      <c r="D16" s="22" t="s">
        <v>203</v>
      </c>
      <c r="E16" s="20"/>
      <c r="F16" s="23">
        <f t="shared" si="1"/>
        <v>0</v>
      </c>
    </row>
    <row r="17" spans="1:6" s="24" customFormat="1" ht="26.25" customHeight="1">
      <c r="A17" s="19" t="s">
        <v>204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205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206</v>
      </c>
      <c r="B19" s="10">
        <f>SUM(B20:B21)</f>
        <v>0</v>
      </c>
      <c r="C19" s="16">
        <f t="shared" si="0"/>
        <v>0</v>
      </c>
      <c r="D19" s="27"/>
      <c r="E19" s="28"/>
      <c r="F19" s="18"/>
    </row>
    <row r="20" spans="1:6" s="24" customFormat="1" ht="26.25" customHeight="1">
      <c r="A20" s="19" t="s">
        <v>207</v>
      </c>
      <c r="B20" s="20"/>
      <c r="C20" s="21">
        <f t="shared" si="0"/>
        <v>0</v>
      </c>
      <c r="D20" s="29"/>
      <c r="E20" s="10"/>
      <c r="F20" s="18"/>
    </row>
    <row r="21" spans="1:6" s="24" customFormat="1" ht="26.25" customHeight="1">
      <c r="A21" s="19" t="s">
        <v>208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209</v>
      </c>
      <c r="B35" s="33">
        <f>B6</f>
        <v>340986984</v>
      </c>
      <c r="C35" s="33">
        <f>IF(B$6&gt;0,(B35/B$6)*100,0)</f>
        <v>100</v>
      </c>
      <c r="D35" s="34" t="s">
        <v>209</v>
      </c>
      <c r="E35" s="35">
        <f>E6+E13</f>
        <v>340986984</v>
      </c>
      <c r="F35" s="36">
        <f>IF(E$35&gt;0,(E35/E$35)*100,0)</f>
        <v>100</v>
      </c>
    </row>
    <row r="36" spans="1:4" s="24" customFormat="1" ht="19.5" customHeight="1">
      <c r="A36" s="45"/>
      <c r="B36" s="46"/>
      <c r="C36" s="47" t="s">
        <v>210</v>
      </c>
      <c r="D36" s="48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F36"/>
  <sheetViews>
    <sheetView workbookViewId="0" topLeftCell="A1">
      <pane xSplit="1" ySplit="5" topLeftCell="B32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211</v>
      </c>
      <c r="B1" s="43"/>
      <c r="C1" s="43"/>
      <c r="D1" s="43"/>
      <c r="E1" s="43"/>
      <c r="F1" s="43"/>
    </row>
    <row r="2" spans="1:6" ht="27.75" customHeight="1">
      <c r="A2" s="44" t="s">
        <v>174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</v>
      </c>
      <c r="C4" s="2"/>
      <c r="D4" s="2"/>
      <c r="F4" s="3" t="s">
        <v>3</v>
      </c>
    </row>
    <row r="5" spans="1:6" s="8" customFormat="1" ht="33.75" customHeight="1">
      <c r="A5" s="4" t="s">
        <v>4</v>
      </c>
      <c r="B5" s="5" t="s">
        <v>5</v>
      </c>
      <c r="C5" s="6" t="s">
        <v>0</v>
      </c>
      <c r="D5" s="5" t="s">
        <v>4</v>
      </c>
      <c r="E5" s="5" t="s">
        <v>5</v>
      </c>
      <c r="F5" s="7" t="s">
        <v>0</v>
      </c>
    </row>
    <row r="6" spans="1:6" s="14" customFormat="1" ht="26.25" customHeight="1">
      <c r="A6" s="9" t="s">
        <v>6</v>
      </c>
      <c r="B6" s="10">
        <f>SUM(B7,B14,B19)</f>
        <v>3227331683.79</v>
      </c>
      <c r="C6" s="11">
        <f aca="true" t="shared" si="0" ref="C6:C21">IF(B$6&gt;0,(B6/B$6)*100,0)</f>
        <v>100</v>
      </c>
      <c r="D6" s="12" t="s">
        <v>7</v>
      </c>
      <c r="E6" s="10">
        <f>SUM(E7,E11)</f>
        <v>128282490</v>
      </c>
      <c r="F6" s="13">
        <f aca="true" t="shared" si="1" ref="F6:F16">IF(E$35&gt;0,(E6/E$35)*100,0)</f>
        <v>3.97</v>
      </c>
    </row>
    <row r="7" spans="1:6" s="14" customFormat="1" ht="26.25" customHeight="1">
      <c r="A7" s="15" t="s">
        <v>8</v>
      </c>
      <c r="B7" s="10">
        <f>SUM(B8:B13)</f>
        <v>3224862683.79</v>
      </c>
      <c r="C7" s="16">
        <f t="shared" si="0"/>
        <v>99.92</v>
      </c>
      <c r="D7" s="17" t="s">
        <v>9</v>
      </c>
      <c r="E7" s="10">
        <f>SUM(E8:E10)</f>
        <v>70154472</v>
      </c>
      <c r="F7" s="18">
        <f t="shared" si="1"/>
        <v>2.17</v>
      </c>
    </row>
    <row r="8" spans="1:6" s="24" customFormat="1" ht="26.25" customHeight="1">
      <c r="A8" s="19" t="s">
        <v>10</v>
      </c>
      <c r="B8" s="20">
        <v>2113174163.79</v>
      </c>
      <c r="C8" s="21">
        <f t="shared" si="0"/>
        <v>65.48</v>
      </c>
      <c r="D8" s="22" t="s">
        <v>11</v>
      </c>
      <c r="E8" s="20"/>
      <c r="F8" s="23">
        <f t="shared" si="1"/>
        <v>0</v>
      </c>
    </row>
    <row r="9" spans="1:6" s="24" customFormat="1" ht="26.25" customHeight="1">
      <c r="A9" s="19" t="s">
        <v>12</v>
      </c>
      <c r="B9" s="20"/>
      <c r="C9" s="21">
        <f t="shared" si="0"/>
        <v>0</v>
      </c>
      <c r="D9" s="22" t="s">
        <v>13</v>
      </c>
      <c r="E9" s="20">
        <v>60081346</v>
      </c>
      <c r="F9" s="23">
        <f t="shared" si="1"/>
        <v>1.86</v>
      </c>
    </row>
    <row r="10" spans="1:6" s="24" customFormat="1" ht="26.25" customHeight="1">
      <c r="A10" s="19" t="s">
        <v>14</v>
      </c>
      <c r="B10" s="20">
        <v>1103394497</v>
      </c>
      <c r="C10" s="21">
        <f t="shared" si="0"/>
        <v>34.19</v>
      </c>
      <c r="D10" s="22" t="s">
        <v>15</v>
      </c>
      <c r="E10" s="20">
        <v>10073126</v>
      </c>
      <c r="F10" s="23">
        <f t="shared" si="1"/>
        <v>0.31</v>
      </c>
    </row>
    <row r="11" spans="1:6" s="24" customFormat="1" ht="26.25" customHeight="1">
      <c r="A11" s="19" t="s">
        <v>16</v>
      </c>
      <c r="B11" s="20"/>
      <c r="C11" s="21">
        <f t="shared" si="0"/>
        <v>0</v>
      </c>
      <c r="D11" s="17" t="s">
        <v>17</v>
      </c>
      <c r="E11" s="10">
        <f>SUM(E12)</f>
        <v>58128018</v>
      </c>
      <c r="F11" s="18">
        <f t="shared" si="1"/>
        <v>1.8</v>
      </c>
    </row>
    <row r="12" spans="1:6" s="24" customFormat="1" ht="26.25" customHeight="1">
      <c r="A12" s="19" t="s">
        <v>18</v>
      </c>
      <c r="B12" s="20">
        <v>8294023</v>
      </c>
      <c r="C12" s="21">
        <f t="shared" si="0"/>
        <v>0.26</v>
      </c>
      <c r="D12" s="22" t="s">
        <v>19</v>
      </c>
      <c r="E12" s="20">
        <v>58128018</v>
      </c>
      <c r="F12" s="23">
        <f t="shared" si="1"/>
        <v>1.8</v>
      </c>
    </row>
    <row r="13" spans="1:6" s="24" customFormat="1" ht="26.25" customHeight="1">
      <c r="A13" s="19" t="s">
        <v>20</v>
      </c>
      <c r="B13" s="20"/>
      <c r="C13" s="21">
        <f t="shared" si="0"/>
        <v>0</v>
      </c>
      <c r="D13" s="25" t="s">
        <v>21</v>
      </c>
      <c r="E13" s="10">
        <f>SUM(E14)</f>
        <v>3099049193.79</v>
      </c>
      <c r="F13" s="18">
        <f t="shared" si="1"/>
        <v>96.03</v>
      </c>
    </row>
    <row r="14" spans="1:6" s="24" customFormat="1" ht="34.5" customHeight="1">
      <c r="A14" s="26" t="s">
        <v>22</v>
      </c>
      <c r="B14" s="10">
        <f>SUM(B15:B18)</f>
        <v>0</v>
      </c>
      <c r="C14" s="16">
        <f t="shared" si="0"/>
        <v>0</v>
      </c>
      <c r="D14" s="17" t="s">
        <v>23</v>
      </c>
      <c r="E14" s="10">
        <f>SUM(E15:E16)</f>
        <v>3099049193.79</v>
      </c>
      <c r="F14" s="18">
        <f t="shared" si="1"/>
        <v>96.03</v>
      </c>
    </row>
    <row r="15" spans="1:6" s="24" customFormat="1" ht="26.25" customHeight="1">
      <c r="A15" s="19" t="s">
        <v>24</v>
      </c>
      <c r="B15" s="20"/>
      <c r="C15" s="21">
        <f t="shared" si="0"/>
        <v>0</v>
      </c>
      <c r="D15" s="22" t="s">
        <v>25</v>
      </c>
      <c r="E15" s="20">
        <v>3099049193.79</v>
      </c>
      <c r="F15" s="23">
        <f t="shared" si="1"/>
        <v>96.03</v>
      </c>
    </row>
    <row r="16" spans="1:6" s="24" customFormat="1" ht="26.25" customHeight="1">
      <c r="A16" s="19" t="s">
        <v>26</v>
      </c>
      <c r="B16" s="20"/>
      <c r="C16" s="21">
        <f t="shared" si="0"/>
        <v>0</v>
      </c>
      <c r="D16" s="22" t="s">
        <v>27</v>
      </c>
      <c r="E16" s="20">
        <v>0</v>
      </c>
      <c r="F16" s="23">
        <f t="shared" si="1"/>
        <v>0</v>
      </c>
    </row>
    <row r="17" spans="1:6" s="24" customFormat="1" ht="26.25" customHeight="1">
      <c r="A17" s="19" t="s">
        <v>28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29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30</v>
      </c>
      <c r="B19" s="10">
        <f>SUM(B20:B21)</f>
        <v>2469000</v>
      </c>
      <c r="C19" s="16">
        <f t="shared" si="0"/>
        <v>0.08</v>
      </c>
      <c r="D19" s="27"/>
      <c r="E19" s="28"/>
      <c r="F19" s="18"/>
    </row>
    <row r="20" spans="1:6" s="24" customFormat="1" ht="26.25" customHeight="1">
      <c r="A20" s="19" t="s">
        <v>31</v>
      </c>
      <c r="B20" s="20">
        <v>2469000</v>
      </c>
      <c r="C20" s="21">
        <f t="shared" si="0"/>
        <v>0.08</v>
      </c>
      <c r="D20" s="29"/>
      <c r="E20" s="10"/>
      <c r="F20" s="18"/>
    </row>
    <row r="21" spans="1:6" s="24" customFormat="1" ht="26.25" customHeight="1">
      <c r="A21" s="19" t="s">
        <v>32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33</v>
      </c>
      <c r="B35" s="33">
        <f>B6</f>
        <v>3227331683.79</v>
      </c>
      <c r="C35" s="33">
        <f>IF(B$6&gt;0,(B35/B$6)*100,0)</f>
        <v>100</v>
      </c>
      <c r="D35" s="34" t="s">
        <v>33</v>
      </c>
      <c r="E35" s="35">
        <f>E6+E13</f>
        <v>3227331683.79</v>
      </c>
      <c r="F35" s="36">
        <f>IF(E$35&gt;0,(E35/E$35)*100,0)</f>
        <v>100</v>
      </c>
    </row>
    <row r="36" spans="1:4" s="24" customFormat="1" ht="19.5" customHeight="1">
      <c r="A36" s="37" t="s">
        <v>212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F36"/>
  <sheetViews>
    <sheetView workbookViewId="0" topLeftCell="A1">
      <pane xSplit="1" ySplit="5" topLeftCell="B32" activePane="bottomRight" state="frozen"/>
      <selection pane="topLeft" activeCell="F3" activeCellId="1" sqref="A1:F16384 A1:F16384"/>
      <selection pane="topRight" activeCell="F3" activeCellId="1" sqref="A1:F16384 A1:F16384"/>
      <selection pane="bottomLeft" activeCell="F3" activeCellId="1" sqref="A1:F16384 A1:F16384"/>
      <selection pane="bottomRight" activeCell="E15" sqref="E15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3" t="s">
        <v>213</v>
      </c>
      <c r="B1" s="43"/>
      <c r="C1" s="43"/>
      <c r="D1" s="43"/>
      <c r="E1" s="43"/>
      <c r="F1" s="43"/>
    </row>
    <row r="2" spans="1:6" ht="27.75" customHeight="1">
      <c r="A2" s="44" t="s">
        <v>174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</v>
      </c>
      <c r="C4" s="2"/>
      <c r="D4" s="2"/>
      <c r="F4" s="3" t="s">
        <v>3</v>
      </c>
    </row>
    <row r="5" spans="1:6" s="8" customFormat="1" ht="33.75" customHeight="1">
      <c r="A5" s="4" t="s">
        <v>4</v>
      </c>
      <c r="B5" s="5" t="s">
        <v>5</v>
      </c>
      <c r="C5" s="6" t="s">
        <v>0</v>
      </c>
      <c r="D5" s="5" t="s">
        <v>4</v>
      </c>
      <c r="E5" s="5" t="s">
        <v>5</v>
      </c>
      <c r="F5" s="7" t="s">
        <v>0</v>
      </c>
    </row>
    <row r="6" spans="1:6" s="14" customFormat="1" ht="26.25" customHeight="1">
      <c r="A6" s="9" t="s">
        <v>6</v>
      </c>
      <c r="B6" s="10">
        <f>SUM(B7,B14,B19)</f>
        <v>57371359768.71</v>
      </c>
      <c r="C6" s="11">
        <f aca="true" t="shared" si="0" ref="C6:C21">IF(B$6&gt;0,(B6/B$6)*100,0)</f>
        <v>100</v>
      </c>
      <c r="D6" s="12" t="s">
        <v>7</v>
      </c>
      <c r="E6" s="10">
        <f>SUM(E7,E11)</f>
        <v>25344233017</v>
      </c>
      <c r="F6" s="13">
        <f aca="true" t="shared" si="1" ref="F6:F16">IF(E$35&gt;0,(E6/E$35)*100,0)</f>
        <v>44.18</v>
      </c>
    </row>
    <row r="7" spans="1:6" s="14" customFormat="1" ht="26.25" customHeight="1">
      <c r="A7" s="15" t="s">
        <v>8</v>
      </c>
      <c r="B7" s="10">
        <f>SUM(B8:B13)</f>
        <v>33490395416.71</v>
      </c>
      <c r="C7" s="16">
        <f t="shared" si="0"/>
        <v>58.37</v>
      </c>
      <c r="D7" s="17" t="s">
        <v>9</v>
      </c>
      <c r="E7" s="10">
        <f>SUM(E8:E10)</f>
        <v>28325300</v>
      </c>
      <c r="F7" s="18">
        <f t="shared" si="1"/>
        <v>0.05</v>
      </c>
    </row>
    <row r="8" spans="1:6" s="24" customFormat="1" ht="26.25" customHeight="1">
      <c r="A8" s="19" t="s">
        <v>10</v>
      </c>
      <c r="B8" s="20">
        <v>32946533071.71</v>
      </c>
      <c r="C8" s="21">
        <f t="shared" si="0"/>
        <v>57.43</v>
      </c>
      <c r="D8" s="22" t="s">
        <v>11</v>
      </c>
      <c r="E8" s="20"/>
      <c r="F8" s="23">
        <f t="shared" si="1"/>
        <v>0</v>
      </c>
    </row>
    <row r="9" spans="1:6" s="24" customFormat="1" ht="26.25" customHeight="1">
      <c r="A9" s="19" t="s">
        <v>12</v>
      </c>
      <c r="B9" s="20">
        <v>0</v>
      </c>
      <c r="C9" s="21">
        <f t="shared" si="0"/>
        <v>0</v>
      </c>
      <c r="D9" s="22" t="s">
        <v>13</v>
      </c>
      <c r="E9" s="20">
        <v>28325300</v>
      </c>
      <c r="F9" s="23">
        <f t="shared" si="1"/>
        <v>0.05</v>
      </c>
    </row>
    <row r="10" spans="1:6" s="24" customFormat="1" ht="26.25" customHeight="1">
      <c r="A10" s="19" t="s">
        <v>14</v>
      </c>
      <c r="B10" s="20">
        <v>139265948</v>
      </c>
      <c r="C10" s="21">
        <f t="shared" si="0"/>
        <v>0.24</v>
      </c>
      <c r="D10" s="22" t="s">
        <v>15</v>
      </c>
      <c r="E10" s="20"/>
      <c r="F10" s="23">
        <f t="shared" si="1"/>
        <v>0</v>
      </c>
    </row>
    <row r="11" spans="1:6" s="24" customFormat="1" ht="26.25" customHeight="1">
      <c r="A11" s="19" t="s">
        <v>16</v>
      </c>
      <c r="B11" s="20"/>
      <c r="C11" s="21">
        <f t="shared" si="0"/>
        <v>0</v>
      </c>
      <c r="D11" s="17" t="s">
        <v>17</v>
      </c>
      <c r="E11" s="10">
        <f>SUM(E12)</f>
        <v>25315907717</v>
      </c>
      <c r="F11" s="18">
        <f t="shared" si="1"/>
        <v>44.13</v>
      </c>
    </row>
    <row r="12" spans="1:6" s="24" customFormat="1" ht="26.25" customHeight="1">
      <c r="A12" s="19" t="s">
        <v>18</v>
      </c>
      <c r="B12" s="20">
        <v>404596397</v>
      </c>
      <c r="C12" s="21">
        <f t="shared" si="0"/>
        <v>0.71</v>
      </c>
      <c r="D12" s="22" t="s">
        <v>19</v>
      </c>
      <c r="E12" s="20">
        <v>25315907717</v>
      </c>
      <c r="F12" s="23">
        <f t="shared" si="1"/>
        <v>44.13</v>
      </c>
    </row>
    <row r="13" spans="1:6" s="24" customFormat="1" ht="26.25" customHeight="1">
      <c r="A13" s="19" t="s">
        <v>20</v>
      </c>
      <c r="B13" s="20"/>
      <c r="C13" s="21">
        <f t="shared" si="0"/>
        <v>0</v>
      </c>
      <c r="D13" s="25" t="s">
        <v>21</v>
      </c>
      <c r="E13" s="10">
        <f>SUM(E14)</f>
        <v>32027126751.71</v>
      </c>
      <c r="F13" s="18">
        <f t="shared" si="1"/>
        <v>55.82</v>
      </c>
    </row>
    <row r="14" spans="1:6" s="24" customFormat="1" ht="34.5" customHeight="1">
      <c r="A14" s="26" t="s">
        <v>22</v>
      </c>
      <c r="B14" s="10">
        <f>SUM(B15:B18)</f>
        <v>25348704</v>
      </c>
      <c r="C14" s="16">
        <f t="shared" si="0"/>
        <v>0.04</v>
      </c>
      <c r="D14" s="17" t="s">
        <v>23</v>
      </c>
      <c r="E14" s="10">
        <f>SUM(E15:E16)</f>
        <v>32027126751.71</v>
      </c>
      <c r="F14" s="18">
        <f t="shared" si="1"/>
        <v>55.82</v>
      </c>
    </row>
    <row r="15" spans="1:6" s="24" customFormat="1" ht="26.25" customHeight="1">
      <c r="A15" s="19" t="s">
        <v>24</v>
      </c>
      <c r="B15" s="20">
        <v>3480000</v>
      </c>
      <c r="C15" s="21">
        <f t="shared" si="0"/>
        <v>0.01</v>
      </c>
      <c r="D15" s="22" t="s">
        <v>25</v>
      </c>
      <c r="E15" s="20">
        <v>32027126751.71</v>
      </c>
      <c r="F15" s="23">
        <f t="shared" si="1"/>
        <v>55.82</v>
      </c>
    </row>
    <row r="16" spans="1:6" s="24" customFormat="1" ht="26.25" customHeight="1">
      <c r="A16" s="19" t="s">
        <v>26</v>
      </c>
      <c r="B16" s="20"/>
      <c r="C16" s="21">
        <f t="shared" si="0"/>
        <v>0</v>
      </c>
      <c r="D16" s="22" t="s">
        <v>27</v>
      </c>
      <c r="E16" s="20"/>
      <c r="F16" s="23">
        <f t="shared" si="1"/>
        <v>0</v>
      </c>
    </row>
    <row r="17" spans="1:6" s="24" customFormat="1" ht="26.25" customHeight="1">
      <c r="A17" s="19" t="s">
        <v>28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29</v>
      </c>
      <c r="B18" s="20">
        <v>21868704</v>
      </c>
      <c r="C18" s="21">
        <f t="shared" si="0"/>
        <v>0.04</v>
      </c>
      <c r="D18" s="27"/>
      <c r="E18" s="28"/>
      <c r="F18" s="18"/>
    </row>
    <row r="19" spans="1:6" s="24" customFormat="1" ht="26.25" customHeight="1">
      <c r="A19" s="15" t="s">
        <v>30</v>
      </c>
      <c r="B19" s="10">
        <f>SUM(B20:B21)</f>
        <v>23855615648</v>
      </c>
      <c r="C19" s="16">
        <f t="shared" si="0"/>
        <v>41.58</v>
      </c>
      <c r="D19" s="27"/>
      <c r="E19" s="28"/>
      <c r="F19" s="18"/>
    </row>
    <row r="20" spans="1:6" s="24" customFormat="1" ht="26.25" customHeight="1">
      <c r="A20" s="19" t="s">
        <v>31</v>
      </c>
      <c r="B20" s="20">
        <v>23855615648</v>
      </c>
      <c r="C20" s="21">
        <f t="shared" si="0"/>
        <v>41.58</v>
      </c>
      <c r="D20" s="29"/>
      <c r="E20" s="10"/>
      <c r="F20" s="18"/>
    </row>
    <row r="21" spans="1:6" s="24" customFormat="1" ht="26.25" customHeight="1">
      <c r="A21" s="19" t="s">
        <v>32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33</v>
      </c>
      <c r="B35" s="33">
        <f>B6</f>
        <v>57371359768.71</v>
      </c>
      <c r="C35" s="33">
        <f>IF(B$6&gt;0,(B35/B$6)*100,0)</f>
        <v>100</v>
      </c>
      <c r="D35" s="34" t="s">
        <v>33</v>
      </c>
      <c r="E35" s="35">
        <f>E6+E13</f>
        <v>57371359768.71</v>
      </c>
      <c r="F35" s="36">
        <f>IF(E$35&gt;0,(E35/E$35)*100,0)</f>
        <v>100</v>
      </c>
    </row>
    <row r="36" spans="1:4" s="24" customFormat="1" ht="19.5" customHeight="1">
      <c r="A36" s="37" t="s">
        <v>214</v>
      </c>
      <c r="B36" s="38"/>
      <c r="C36" s="39"/>
      <c r="D36" s="40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F36"/>
  <sheetViews>
    <sheetView view="pageBreakPreview" zoomScale="60" workbookViewId="0" topLeftCell="A16">
      <selection activeCell="F3" activeCellId="1" sqref="A1:F16384 A1:F16384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42" t="s">
        <v>215</v>
      </c>
      <c r="B1" s="43"/>
      <c r="C1" s="43"/>
      <c r="D1" s="43"/>
      <c r="E1" s="43"/>
      <c r="F1" s="43"/>
    </row>
    <row r="2" spans="1:6" ht="27.75" customHeight="1">
      <c r="A2" s="44" t="s">
        <v>216</v>
      </c>
      <c r="B2" s="44"/>
      <c r="C2" s="44"/>
      <c r="D2" s="44"/>
      <c r="E2" s="44"/>
      <c r="F2" s="44"/>
    </row>
    <row r="3" spans="1:5" ht="10.5" customHeight="1">
      <c r="A3" s="41"/>
      <c r="B3" s="41"/>
      <c r="C3" s="41"/>
      <c r="D3" s="41"/>
      <c r="E3" s="41"/>
    </row>
    <row r="4" spans="1:6" ht="18" customHeight="1" thickBot="1">
      <c r="A4" s="2"/>
      <c r="B4" s="2" t="s">
        <v>217</v>
      </c>
      <c r="C4" s="2"/>
      <c r="D4" s="2"/>
      <c r="F4" s="3" t="s">
        <v>218</v>
      </c>
    </row>
    <row r="5" spans="1:6" s="8" customFormat="1" ht="33.75" customHeight="1">
      <c r="A5" s="4" t="s">
        <v>219</v>
      </c>
      <c r="B5" s="5" t="s">
        <v>220</v>
      </c>
      <c r="C5" s="6" t="s">
        <v>0</v>
      </c>
      <c r="D5" s="5" t="s">
        <v>219</v>
      </c>
      <c r="E5" s="5" t="s">
        <v>220</v>
      </c>
      <c r="F5" s="7" t="s">
        <v>0</v>
      </c>
    </row>
    <row r="6" spans="1:6" s="14" customFormat="1" ht="26.25" customHeight="1">
      <c r="A6" s="9" t="s">
        <v>221</v>
      </c>
      <c r="B6" s="10">
        <f>SUM(B7,B14,B19)</f>
        <v>176666539169</v>
      </c>
      <c r="C6" s="11">
        <f aca="true" t="shared" si="0" ref="C6:C21">IF(B$6&gt;0,(B6/B$6)*100,0)</f>
        <v>100</v>
      </c>
      <c r="D6" s="12" t="s">
        <v>222</v>
      </c>
      <c r="E6" s="10">
        <f>SUM(E7,E11)</f>
        <v>216753429</v>
      </c>
      <c r="F6" s="13">
        <f aca="true" t="shared" si="1" ref="F6:F16">IF(E$35&gt;0,(E6/E$35)*100,0)</f>
        <v>0.12</v>
      </c>
    </row>
    <row r="7" spans="1:6" s="14" customFormat="1" ht="26.25" customHeight="1">
      <c r="A7" s="15" t="s">
        <v>223</v>
      </c>
      <c r="B7" s="10">
        <f>SUM(B8:B13)</f>
        <v>26448539169</v>
      </c>
      <c r="C7" s="16">
        <f t="shared" si="0"/>
        <v>14.97</v>
      </c>
      <c r="D7" s="17" t="s">
        <v>224</v>
      </c>
      <c r="E7" s="10">
        <f>SUM(E8:E10)</f>
        <v>188156564</v>
      </c>
      <c r="F7" s="18">
        <f t="shared" si="1"/>
        <v>0.11</v>
      </c>
    </row>
    <row r="8" spans="1:6" s="24" customFormat="1" ht="26.25" customHeight="1">
      <c r="A8" s="19" t="s">
        <v>225</v>
      </c>
      <c r="B8" s="20">
        <v>29473866</v>
      </c>
      <c r="C8" s="21">
        <f t="shared" si="0"/>
        <v>0.02</v>
      </c>
      <c r="D8" s="22" t="s">
        <v>226</v>
      </c>
      <c r="E8" s="20"/>
      <c r="F8" s="23">
        <f t="shared" si="1"/>
        <v>0</v>
      </c>
    </row>
    <row r="9" spans="1:6" s="24" customFormat="1" ht="26.25" customHeight="1">
      <c r="A9" s="19" t="s">
        <v>227</v>
      </c>
      <c r="B9" s="20"/>
      <c r="C9" s="21">
        <f t="shared" si="0"/>
        <v>0</v>
      </c>
      <c r="D9" s="22" t="s">
        <v>228</v>
      </c>
      <c r="E9" s="20">
        <v>188156564</v>
      </c>
      <c r="F9" s="23">
        <f t="shared" si="1"/>
        <v>0.11</v>
      </c>
    </row>
    <row r="10" spans="1:6" s="24" customFormat="1" ht="26.25" customHeight="1">
      <c r="A10" s="19" t="s">
        <v>229</v>
      </c>
      <c r="B10" s="20">
        <v>4891353378</v>
      </c>
      <c r="C10" s="21">
        <f t="shared" si="0"/>
        <v>2.77</v>
      </c>
      <c r="D10" s="22" t="s">
        <v>230</v>
      </c>
      <c r="E10" s="20"/>
      <c r="F10" s="23">
        <f t="shared" si="1"/>
        <v>0</v>
      </c>
    </row>
    <row r="11" spans="1:6" s="24" customFormat="1" ht="26.25" customHeight="1">
      <c r="A11" s="19" t="s">
        <v>231</v>
      </c>
      <c r="B11" s="20"/>
      <c r="C11" s="21">
        <f t="shared" si="0"/>
        <v>0</v>
      </c>
      <c r="D11" s="17" t="s">
        <v>232</v>
      </c>
      <c r="E11" s="10">
        <f>SUM(E12)</f>
        <v>28596865</v>
      </c>
      <c r="F11" s="18">
        <f t="shared" si="1"/>
        <v>0.02</v>
      </c>
    </row>
    <row r="12" spans="1:6" s="24" customFormat="1" ht="26.25" customHeight="1">
      <c r="A12" s="19" t="s">
        <v>233</v>
      </c>
      <c r="B12" s="20">
        <v>711925</v>
      </c>
      <c r="C12" s="21">
        <f t="shared" si="0"/>
        <v>0</v>
      </c>
      <c r="D12" s="22" t="s">
        <v>234</v>
      </c>
      <c r="E12" s="20">
        <v>28596865</v>
      </c>
      <c r="F12" s="23">
        <f t="shared" si="1"/>
        <v>0.02</v>
      </c>
    </row>
    <row r="13" spans="1:6" s="24" customFormat="1" ht="26.25" customHeight="1">
      <c r="A13" s="19" t="s">
        <v>235</v>
      </c>
      <c r="B13" s="20">
        <v>21527000000</v>
      </c>
      <c r="C13" s="21">
        <f t="shared" si="0"/>
        <v>12.19</v>
      </c>
      <c r="D13" s="25" t="s">
        <v>236</v>
      </c>
      <c r="E13" s="10">
        <f>SUM(E14)</f>
        <v>176449785740</v>
      </c>
      <c r="F13" s="18">
        <f t="shared" si="1"/>
        <v>99.88</v>
      </c>
    </row>
    <row r="14" spans="1:6" s="24" customFormat="1" ht="34.5" customHeight="1">
      <c r="A14" s="26" t="s">
        <v>237</v>
      </c>
      <c r="B14" s="10">
        <f>SUM(B15:B18)</f>
        <v>150218000000</v>
      </c>
      <c r="C14" s="16">
        <f t="shared" si="0"/>
        <v>85.03</v>
      </c>
      <c r="D14" s="17" t="s">
        <v>238</v>
      </c>
      <c r="E14" s="10">
        <f>SUM(E15:E16)</f>
        <v>176449785740</v>
      </c>
      <c r="F14" s="18">
        <f t="shared" si="1"/>
        <v>99.88</v>
      </c>
    </row>
    <row r="15" spans="1:6" s="24" customFormat="1" ht="26.25" customHeight="1">
      <c r="A15" s="19" t="s">
        <v>239</v>
      </c>
      <c r="B15" s="20"/>
      <c r="C15" s="21">
        <f t="shared" si="0"/>
        <v>0</v>
      </c>
      <c r="D15" s="22" t="s">
        <v>240</v>
      </c>
      <c r="E15" s="20">
        <v>176449785740</v>
      </c>
      <c r="F15" s="23">
        <f t="shared" si="1"/>
        <v>99.88</v>
      </c>
    </row>
    <row r="16" spans="1:6" s="24" customFormat="1" ht="26.25" customHeight="1">
      <c r="A16" s="19" t="s">
        <v>241</v>
      </c>
      <c r="B16" s="20">
        <v>150218000000</v>
      </c>
      <c r="C16" s="21">
        <f t="shared" si="0"/>
        <v>85.03</v>
      </c>
      <c r="D16" s="22" t="s">
        <v>242</v>
      </c>
      <c r="E16" s="20"/>
      <c r="F16" s="23">
        <f t="shared" si="1"/>
        <v>0</v>
      </c>
    </row>
    <row r="17" spans="1:6" s="24" customFormat="1" ht="26.25" customHeight="1">
      <c r="A17" s="19" t="s">
        <v>243</v>
      </c>
      <c r="B17" s="20"/>
      <c r="C17" s="21">
        <f t="shared" si="0"/>
        <v>0</v>
      </c>
      <c r="D17" s="27"/>
      <c r="E17" s="28"/>
      <c r="F17" s="18"/>
    </row>
    <row r="18" spans="1:6" s="24" customFormat="1" ht="26.25" customHeight="1">
      <c r="A18" s="19" t="s">
        <v>244</v>
      </c>
      <c r="B18" s="20"/>
      <c r="C18" s="21">
        <f t="shared" si="0"/>
        <v>0</v>
      </c>
      <c r="D18" s="27"/>
      <c r="E18" s="28"/>
      <c r="F18" s="18"/>
    </row>
    <row r="19" spans="1:6" s="24" customFormat="1" ht="26.25" customHeight="1">
      <c r="A19" s="15" t="s">
        <v>245</v>
      </c>
      <c r="B19" s="10">
        <f>SUM(B20:B21)</f>
        <v>0</v>
      </c>
      <c r="C19" s="16">
        <f t="shared" si="0"/>
        <v>0</v>
      </c>
      <c r="D19" s="27"/>
      <c r="E19" s="28"/>
      <c r="F19" s="18"/>
    </row>
    <row r="20" spans="1:6" s="24" customFormat="1" ht="26.25" customHeight="1">
      <c r="A20" s="19" t="s">
        <v>246</v>
      </c>
      <c r="B20" s="20"/>
      <c r="C20" s="21">
        <f t="shared" si="0"/>
        <v>0</v>
      </c>
      <c r="D20" s="29"/>
      <c r="E20" s="10"/>
      <c r="F20" s="18"/>
    </row>
    <row r="21" spans="1:6" s="24" customFormat="1" ht="26.25" customHeight="1">
      <c r="A21" s="19" t="s">
        <v>247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19"/>
      <c r="B22" s="28"/>
      <c r="C22" s="16"/>
      <c r="D22" s="27"/>
      <c r="E22" s="28"/>
      <c r="F22" s="18"/>
    </row>
    <row r="23" spans="1:6" s="24" customFormat="1" ht="14.25">
      <c r="A23" s="30"/>
      <c r="B23" s="28"/>
      <c r="C23" s="16"/>
      <c r="D23" s="27"/>
      <c r="E23" s="28"/>
      <c r="F23" s="18"/>
    </row>
    <row r="24" spans="1:6" s="24" customFormat="1" ht="14.25">
      <c r="A24" s="30"/>
      <c r="B24" s="28"/>
      <c r="C24" s="16"/>
      <c r="D24" s="29"/>
      <c r="E24" s="10"/>
      <c r="F24" s="18"/>
    </row>
    <row r="25" spans="1:6" s="24" customFormat="1" ht="14.25">
      <c r="A25" s="30"/>
      <c r="B25" s="28"/>
      <c r="C25" s="16"/>
      <c r="D25" s="29"/>
      <c r="E25" s="10"/>
      <c r="F25" s="18"/>
    </row>
    <row r="26" spans="1:6" s="24" customFormat="1" ht="14.25">
      <c r="A26" s="30"/>
      <c r="B26" s="28"/>
      <c r="C26" s="16"/>
      <c r="D26" s="29"/>
      <c r="E26" s="10"/>
      <c r="F26" s="18"/>
    </row>
    <row r="27" spans="1:6" s="24" customFormat="1" ht="14.25">
      <c r="A27" s="30"/>
      <c r="B27" s="28"/>
      <c r="C27" s="16"/>
      <c r="D27" s="29"/>
      <c r="E27" s="10"/>
      <c r="F27" s="18"/>
    </row>
    <row r="28" spans="1:6" s="24" customFormat="1" ht="14.25">
      <c r="A28" s="30"/>
      <c r="B28" s="28"/>
      <c r="C28" s="16"/>
      <c r="D28" s="27"/>
      <c r="E28" s="28"/>
      <c r="F28" s="18"/>
    </row>
    <row r="29" spans="1:6" s="24" customFormat="1" ht="14.25">
      <c r="A29" s="30"/>
      <c r="B29" s="28"/>
      <c r="C29" s="16"/>
      <c r="D29" s="27"/>
      <c r="E29" s="28"/>
      <c r="F29" s="18"/>
    </row>
    <row r="30" spans="1:6" s="24" customFormat="1" ht="14.25">
      <c r="A30" s="30"/>
      <c r="B30" s="28"/>
      <c r="C30" s="16"/>
      <c r="D30" s="27"/>
      <c r="E30" s="28"/>
      <c r="F30" s="18"/>
    </row>
    <row r="31" spans="1:6" s="24" customFormat="1" ht="18" customHeight="1">
      <c r="A31" s="30"/>
      <c r="B31" s="28"/>
      <c r="C31" s="16"/>
      <c r="D31" s="27"/>
      <c r="E31" s="28"/>
      <c r="F31" s="18"/>
    </row>
    <row r="32" spans="1:6" s="24" customFormat="1" ht="14.25">
      <c r="A32" s="31"/>
      <c r="B32" s="10"/>
      <c r="C32" s="16"/>
      <c r="D32" s="27"/>
      <c r="E32" s="28"/>
      <c r="F32" s="18"/>
    </row>
    <row r="33" spans="1:6" s="24" customFormat="1" ht="14.25">
      <c r="A33" s="30"/>
      <c r="B33" s="28"/>
      <c r="C33" s="16"/>
      <c r="D33" s="27"/>
      <c r="E33" s="28"/>
      <c r="F33" s="18"/>
    </row>
    <row r="34" spans="1:6" s="24" customFormat="1" ht="14.25">
      <c r="A34" s="30"/>
      <c r="B34" s="28"/>
      <c r="C34" s="16"/>
      <c r="D34" s="27"/>
      <c r="E34" s="28"/>
      <c r="F34" s="18"/>
    </row>
    <row r="35" spans="1:6" s="24" customFormat="1" ht="21.75" customHeight="1" thickBot="1">
      <c r="A35" s="32" t="s">
        <v>248</v>
      </c>
      <c r="B35" s="33">
        <f>B6</f>
        <v>176666539169</v>
      </c>
      <c r="C35" s="33">
        <f>IF(B$6&gt;0,(B35/B$6)*100,0)</f>
        <v>100</v>
      </c>
      <c r="D35" s="34" t="s">
        <v>248</v>
      </c>
      <c r="E35" s="35">
        <f>E6+E13</f>
        <v>176666539169</v>
      </c>
      <c r="F35" s="36">
        <f>IF(E$35&gt;0,(E35/E$35)*100,0)</f>
        <v>100</v>
      </c>
    </row>
    <row r="36" spans="1:4" s="24" customFormat="1" ht="19.5" customHeight="1">
      <c r="A36" s="45"/>
      <c r="B36" s="46"/>
      <c r="C36" s="47" t="s">
        <v>249</v>
      </c>
      <c r="D36" s="48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政事平衡表</dc:title>
  <dc:subject>政事平衡表</dc:subject>
  <dc:creator>行政院主計處</dc:creator>
  <cp:keywords/>
  <dc:description> </dc:description>
  <cp:lastModifiedBy>Administrator</cp:lastModifiedBy>
  <dcterms:created xsi:type="dcterms:W3CDTF">2007-10-16T10:47:15Z</dcterms:created>
  <dcterms:modified xsi:type="dcterms:W3CDTF">2008-11-13T11:00:17Z</dcterms:modified>
  <cp:category>I14</cp:category>
  <cp:version/>
  <cp:contentType/>
  <cp:contentStatus/>
</cp:coreProperties>
</file>