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921-1(併總)" sheetId="1" r:id="rId1"/>
    <sheet name="921-1(經總) " sheetId="2" r:id="rId2"/>
    <sheet name="921-1(資總)" sheetId="3" r:id="rId3"/>
    <sheet name="921-1(併)" sheetId="4" r:id="rId4"/>
    <sheet name="921-1(資本)" sheetId="5" state="hidden" r:id="rId5"/>
    <sheet name="921-1(經常)" sheetId="6" state="hidden" r:id="rId6"/>
  </sheets>
  <definedNames>
    <definedName name="_xlnm.Print_Area" localSheetId="3">'921-1(併)'!$A$1:$T$56</definedName>
    <definedName name="_xlnm.Print_Area" localSheetId="0">'921-1(併總)'!$A$1:$T$48</definedName>
    <definedName name="_xlnm.Print_Area" localSheetId="5">'921-1(經常)'!$A$1:$T$57</definedName>
    <definedName name="_xlnm.Print_Area" localSheetId="1">'921-1(經總) '!$A$1:$T$49</definedName>
    <definedName name="_xlnm.Print_Area" localSheetId="4">'921-1(資本)'!$A$1:$T$66</definedName>
    <definedName name="_xlnm.Print_Area" localSheetId="2">'921-1(資總)'!$A$1:$T$49</definedName>
    <definedName name="_xlnm.Print_Titles" localSheetId="3">'921-1(併)'!$1:$7</definedName>
    <definedName name="_xlnm.Print_Titles" localSheetId="0">'921-1(併總)'!$1:$7</definedName>
    <definedName name="_xlnm.Print_Titles" localSheetId="5">'921-1(經常)'!$1:$7</definedName>
    <definedName name="_xlnm.Print_Titles" localSheetId="1">'921-1(經總) '!$1:$7</definedName>
    <definedName name="_xlnm.Print_Titles" localSheetId="4">'921-1(資本)'!$1:$7</definedName>
    <definedName name="_xlnm.Print_Titles" localSheetId="2">'921-1(資總)'!$1:$7</definedName>
  </definedNames>
  <calcPr fullCalcOnLoad="1"/>
</workbook>
</file>

<file path=xl/sharedStrings.xml><?xml version="1.0" encoding="utf-8"?>
<sst xmlns="http://schemas.openxmlformats.org/spreadsheetml/2006/main" count="413" uniqueCount="182">
  <si>
    <t>中 央 政 府</t>
  </si>
  <si>
    <t>總 決 算</t>
  </si>
  <si>
    <t>以前年度歲出保</t>
  </si>
  <si>
    <t xml:space="preserve">留轉入數決算表 </t>
  </si>
  <si>
    <t>中  華  民  國</t>
  </si>
  <si>
    <t>單位：新臺幣元</t>
  </si>
  <si>
    <t>年</t>
  </si>
  <si>
    <t>本年度實現數</t>
  </si>
  <si>
    <t>本年度調整數</t>
  </si>
  <si>
    <t>本年度未結清數</t>
  </si>
  <si>
    <t>度</t>
  </si>
  <si>
    <t>款</t>
  </si>
  <si>
    <t>項</t>
  </si>
  <si>
    <t>目</t>
  </si>
  <si>
    <t>節</t>
  </si>
  <si>
    <t>名　　　　　稱</t>
  </si>
  <si>
    <t>應</t>
  </si>
  <si>
    <t>付</t>
  </si>
  <si>
    <t>數</t>
  </si>
  <si>
    <t>保</t>
  </si>
  <si>
    <t>留</t>
  </si>
  <si>
    <t>保留數</t>
  </si>
  <si>
    <t>保　留　數</t>
  </si>
  <si>
    <t>別</t>
  </si>
  <si>
    <t>轉入數</t>
  </si>
  <si>
    <t>本年度增減數</t>
  </si>
  <si>
    <t>交通支出</t>
  </si>
  <si>
    <t>中央政府九二一震災</t>
  </si>
  <si>
    <t xml:space="preserve">災後重建特別決算 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</si>
  <si>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</si>
  <si>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</si>
  <si>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</si>
  <si>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</si>
  <si>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</si>
  <si>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</si>
  <si>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細明體"/>
        <family val="3"/>
      </rPr>
      <t>計</t>
    </r>
  </si>
  <si>
    <t>行政院主管</t>
  </si>
  <si>
    <t>行政院(投資及補助)</t>
  </si>
  <si>
    <t>社區發展支出</t>
  </si>
  <si>
    <t>九二一震災社區重建更新基金</t>
  </si>
  <si>
    <t>公共工程委員會</t>
  </si>
  <si>
    <t>危險建築物拆除</t>
  </si>
  <si>
    <t>內政部主管</t>
  </si>
  <si>
    <t>內政部</t>
  </si>
  <si>
    <t>社會救助支出</t>
  </si>
  <si>
    <t>社會救助業務</t>
  </si>
  <si>
    <t>營建署及所屬</t>
  </si>
  <si>
    <t>住宅及社區重建</t>
  </si>
  <si>
    <t>教育部主管</t>
  </si>
  <si>
    <t>教育部</t>
  </si>
  <si>
    <t>教育支出</t>
  </si>
  <si>
    <t>公共建設—災後校園建物安全補強與復建及充實教學設備計畫</t>
  </si>
  <si>
    <t>經濟部主管</t>
  </si>
  <si>
    <t>水資源局及所屬</t>
  </si>
  <si>
    <t>農業支出</t>
  </si>
  <si>
    <t>水利設施重建</t>
  </si>
  <si>
    <t>交通部主管</t>
  </si>
  <si>
    <t>交通部公路局</t>
  </si>
  <si>
    <r>
      <t xml:space="preserve">           </t>
    </r>
    <r>
      <rPr>
        <sz val="12"/>
        <rFont val="細明體"/>
        <family val="3"/>
      </rPr>
      <t>災損道路復建計畫</t>
    </r>
  </si>
  <si>
    <t>省市地方政府</t>
  </si>
  <si>
    <t>補助台灣省各縣市
政府</t>
  </si>
  <si>
    <t>民政支出</t>
  </si>
  <si>
    <t>台灣省各縣市民政補助</t>
  </si>
  <si>
    <t>台灣省各縣市教育補助</t>
  </si>
  <si>
    <t>台灣省各縣市農業補助</t>
  </si>
  <si>
    <t>交通支出</t>
  </si>
  <si>
    <t>台灣省各縣市交通補助</t>
  </si>
  <si>
    <t>其他經濟服務支出</t>
  </si>
  <si>
    <t>台灣省各縣市其他經濟服務補助</t>
  </si>
  <si>
    <t>國民就業支出</t>
  </si>
  <si>
    <t>台灣省各縣市國民就業補助</t>
  </si>
  <si>
    <t>台灣省各縣市社區發展補助</t>
  </si>
  <si>
    <t>中央政府九二一震災</t>
  </si>
  <si>
    <t xml:space="preserve">災後重建特別決算 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</si>
  <si>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</si>
  <si>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</si>
  <si>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</si>
  <si>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</si>
  <si>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</si>
  <si>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</si>
  <si>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t>社區發展支出</t>
  </si>
  <si>
    <t>九二一震災社區重建更新基金</t>
  </si>
  <si>
    <t>危險建築物拆除</t>
  </si>
  <si>
    <t>社會救助支出</t>
  </si>
  <si>
    <t>社會救助業務</t>
  </si>
  <si>
    <t>住宅及社區重建</t>
  </si>
  <si>
    <t>教育支出</t>
  </si>
  <si>
    <t>公共建設—災後校園建物安全補強與復建及充實教學設備計畫</t>
  </si>
  <si>
    <t>農業支出</t>
  </si>
  <si>
    <t>水利設施重建</t>
  </si>
  <si>
    <t>交通支出</t>
  </si>
  <si>
    <r>
      <t xml:space="preserve">           </t>
    </r>
    <r>
      <rPr>
        <sz val="12"/>
        <rFont val="細明體"/>
        <family val="3"/>
      </rPr>
      <t>災損道路復建計畫</t>
    </r>
  </si>
  <si>
    <t>民政支出</t>
  </si>
  <si>
    <t>台灣省各縣市民政補助</t>
  </si>
  <si>
    <t>台灣省各縣市教育補助</t>
  </si>
  <si>
    <t>台灣省各縣市農業補助</t>
  </si>
  <si>
    <t>交通支出</t>
  </si>
  <si>
    <t>台灣省各縣市交通補助</t>
  </si>
  <si>
    <t>其他經濟服務支出</t>
  </si>
  <si>
    <t>台灣省各縣市其他經濟服務補助</t>
  </si>
  <si>
    <t>國民就業支出</t>
  </si>
  <si>
    <t>台灣省各縣市國民就業補助</t>
  </si>
  <si>
    <t>台灣省各縣市社區發展補助</t>
  </si>
  <si>
    <r>
      <t xml:space="preserve">    </t>
    </r>
    <r>
      <rPr>
        <sz val="12"/>
        <rFont val="新細明體"/>
        <family val="1"/>
      </rPr>
      <t>95</t>
    </r>
    <r>
      <rPr>
        <sz val="12"/>
        <rFont val="新細明體"/>
        <family val="1"/>
      </rPr>
      <t>年度</t>
    </r>
  </si>
  <si>
    <t>中央政府九二一震災</t>
  </si>
  <si>
    <t xml:space="preserve">災後重建特別決算 </t>
  </si>
  <si>
    <r>
      <t xml:space="preserve">    </t>
    </r>
    <r>
      <rPr>
        <sz val="12"/>
        <rFont val="新細明體"/>
        <family val="1"/>
      </rPr>
      <t>95</t>
    </r>
    <r>
      <rPr>
        <sz val="12"/>
        <rFont val="新細明體"/>
        <family val="1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</si>
  <si>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</si>
  <si>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</si>
  <si>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</si>
  <si>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</si>
  <si>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</si>
  <si>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</si>
  <si>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細明體"/>
        <family val="3"/>
      </rPr>
      <t>計</t>
    </r>
  </si>
  <si>
    <t>社區發展支出</t>
  </si>
  <si>
    <t>九二一震災社區重建更新基金</t>
  </si>
  <si>
    <t>危險建築物拆除</t>
  </si>
  <si>
    <t>社會救助支出</t>
  </si>
  <si>
    <t>社會救助業務</t>
  </si>
  <si>
    <t>住宅及社區重建</t>
  </si>
  <si>
    <t>教育支出</t>
  </si>
  <si>
    <t>公共建設—災後校園建物安全補強與復建及充實教學設備計畫</t>
  </si>
  <si>
    <t>農業支出</t>
  </si>
  <si>
    <t>水利設施重建</t>
  </si>
  <si>
    <t>交通部公路局</t>
  </si>
  <si>
    <t>交通支出</t>
  </si>
  <si>
    <r>
      <t xml:space="preserve">           </t>
    </r>
    <r>
      <rPr>
        <sz val="12"/>
        <rFont val="細明體"/>
        <family val="3"/>
      </rPr>
      <t>災損道路復建計畫</t>
    </r>
  </si>
  <si>
    <t>民政支出</t>
  </si>
  <si>
    <t>台灣省各縣市民政補助</t>
  </si>
  <si>
    <t>台灣省各縣市教育補助</t>
  </si>
  <si>
    <t>台灣省各縣市農業補助</t>
  </si>
  <si>
    <t>交通支出</t>
  </si>
  <si>
    <t>台灣省各縣市交通補助</t>
  </si>
  <si>
    <t>其他經濟服務支出</t>
  </si>
  <si>
    <t>台灣省各縣市其他經濟服務補助</t>
  </si>
  <si>
    <t>國民就業支出</t>
  </si>
  <si>
    <t>台灣省各縣市國民就業補助</t>
  </si>
  <si>
    <t>台灣省各縣市社區發展補助</t>
  </si>
  <si>
    <t>資本門</t>
  </si>
  <si>
    <t>經常門</t>
  </si>
  <si>
    <t>中央政府九二一震災</t>
  </si>
  <si>
    <t xml:space="preserve">災後重建特別決算 </t>
  </si>
  <si>
    <t>資本門</t>
  </si>
  <si>
    <r>
      <t xml:space="preserve">    </t>
    </r>
    <r>
      <rPr>
        <sz val="12"/>
        <rFont val="新細明體"/>
        <family val="1"/>
      </rPr>
      <t>95</t>
    </r>
    <r>
      <rPr>
        <sz val="12"/>
        <rFont val="新細明體"/>
        <family val="1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</si>
  <si>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</si>
  <si>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</si>
  <si>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</si>
  <si>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</si>
  <si>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</si>
  <si>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</si>
  <si>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細明體"/>
        <family val="3"/>
      </rPr>
      <t>計</t>
    </r>
  </si>
  <si>
    <t>行政院主管</t>
  </si>
  <si>
    <t>內政部主管</t>
  </si>
  <si>
    <t>教育部主管</t>
  </si>
  <si>
    <t>經濟部主管</t>
  </si>
  <si>
    <t>中央政府九二一震災</t>
  </si>
  <si>
    <t xml:space="preserve">災後重建特別決算 </t>
  </si>
  <si>
    <t>經常門</t>
  </si>
  <si>
    <r>
      <t xml:space="preserve">    </t>
    </r>
    <r>
      <rPr>
        <sz val="12"/>
        <rFont val="新細明體"/>
        <family val="1"/>
      </rPr>
      <t>95</t>
    </r>
    <r>
      <rPr>
        <sz val="12"/>
        <rFont val="新細明體"/>
        <family val="1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</si>
  <si>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</si>
  <si>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</si>
  <si>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</si>
  <si>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</si>
  <si>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</si>
  <si>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</si>
  <si>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t>中央政府九二一震災</t>
  </si>
  <si>
    <t xml:space="preserve">災後重建特別決算 </t>
  </si>
  <si>
    <t>經資門併計</t>
  </si>
  <si>
    <r>
      <t xml:space="preserve">    </t>
    </r>
    <r>
      <rPr>
        <sz val="12"/>
        <rFont val="新細明體"/>
        <family val="1"/>
      </rPr>
      <t>95</t>
    </r>
    <r>
      <rPr>
        <sz val="12"/>
        <rFont val="新細明體"/>
        <family val="1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</si>
  <si>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</si>
  <si>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</si>
  <si>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</si>
  <si>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</si>
  <si>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</si>
  <si>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</si>
  <si>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t xml:space="preserve">轉入數決算總表 </t>
  </si>
  <si>
    <t xml:space="preserve">轉入數決算總表 </t>
  </si>
  <si>
    <t>以前年度歲出保留</t>
  </si>
  <si>
    <t>以前年度歲出保留</t>
  </si>
  <si>
    <t>交通部公路總局</t>
  </si>
  <si>
    <t>經濟部主管</t>
  </si>
  <si>
    <t>水資源局及所屬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</si>
</sst>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</numFmts>
  <fonts count="22">
    <font>
      <sz val="12"/>
      <name val="新細明體"/>
      <family val="1"/>
    </font>
    <font>
      <sz val="12"/>
      <color indexed="9"/>
      <name val="Times New Roman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9"/>
      <name val="Arial"/>
      <family val="2"/>
    </font>
    <font>
      <b/>
      <sz val="14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 wrapText="1" indent="3"/>
    </xf>
    <xf numFmtId="186" fontId="13" fillId="0" borderId="7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186" fontId="13" fillId="0" borderId="2" xfId="0" applyNumberFormat="1" applyFont="1" applyBorder="1" applyAlignment="1">
      <alignment horizontal="right" vertical="center"/>
    </xf>
    <xf numFmtId="186" fontId="13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2" fillId="0" borderId="2" xfId="0" applyFont="1" applyBorder="1" applyAlignment="1">
      <alignment horizontal="left" wrapText="1" indent="1"/>
    </xf>
    <xf numFmtId="0" fontId="9" fillId="0" borderId="2" xfId="0" applyFont="1" applyBorder="1" applyAlignment="1">
      <alignment horizontal="left" indent="2"/>
    </xf>
    <xf numFmtId="186" fontId="17" fillId="0" borderId="7" xfId="0" applyNumberFormat="1" applyFont="1" applyBorder="1" applyAlignment="1">
      <alignment horizontal="right" vertical="center"/>
    </xf>
    <xf numFmtId="186" fontId="17" fillId="0" borderId="2" xfId="0" applyNumberFormat="1" applyFont="1" applyBorder="1" applyAlignment="1">
      <alignment horizontal="right" vertical="center"/>
    </xf>
    <xf numFmtId="186" fontId="17" fillId="0" borderId="8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top" wrapText="1" indent="3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left" wrapText="1" indent="3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186" fontId="17" fillId="0" borderId="11" xfId="0" applyNumberFormat="1" applyFont="1" applyBorder="1" applyAlignment="1">
      <alignment horizontal="right" vertical="center"/>
    </xf>
    <xf numFmtId="186" fontId="17" fillId="0" borderId="6" xfId="0" applyNumberFormat="1" applyFont="1" applyBorder="1" applyAlignment="1">
      <alignment horizontal="right" vertical="center"/>
    </xf>
    <xf numFmtId="186" fontId="17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86" fontId="13" fillId="0" borderId="7" xfId="0" applyNumberFormat="1" applyFont="1" applyBorder="1" applyAlignment="1" applyProtection="1">
      <alignment horizontal="right" vertical="center"/>
      <protection locked="0"/>
    </xf>
    <xf numFmtId="186" fontId="17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6" fontId="13" fillId="0" borderId="7" xfId="0" applyNumberFormat="1" applyFont="1" applyFill="1" applyBorder="1" applyAlignment="1" applyProtection="1">
      <alignment horizontal="right" vertical="center"/>
      <protection locked="0"/>
    </xf>
    <xf numFmtId="186" fontId="13" fillId="0" borderId="7" xfId="0" applyNumberFormat="1" applyFont="1" applyFill="1" applyBorder="1" applyAlignment="1">
      <alignment horizontal="right" vertical="center"/>
    </xf>
    <xf numFmtId="186" fontId="17" fillId="0" borderId="7" xfId="0" applyNumberFormat="1" applyFont="1" applyFill="1" applyBorder="1" applyAlignment="1">
      <alignment horizontal="right" vertical="center"/>
    </xf>
    <xf numFmtId="186" fontId="13" fillId="0" borderId="2" xfId="0" applyNumberFormat="1" applyFont="1" applyFill="1" applyBorder="1" applyAlignment="1">
      <alignment horizontal="right" vertical="center"/>
    </xf>
    <xf numFmtId="186" fontId="13" fillId="0" borderId="8" xfId="0" applyNumberFormat="1" applyFont="1" applyFill="1" applyBorder="1" applyAlignment="1">
      <alignment horizontal="right" vertical="center"/>
    </xf>
    <xf numFmtId="186" fontId="17" fillId="0" borderId="8" xfId="0" applyNumberFormat="1" applyFont="1" applyFill="1" applyBorder="1" applyAlignment="1">
      <alignment horizontal="right" vertical="center"/>
    </xf>
    <xf numFmtId="186" fontId="17" fillId="0" borderId="7" xfId="0" applyNumberFormat="1" applyFont="1" applyFill="1" applyBorder="1" applyAlignment="1" applyProtection="1">
      <alignment horizontal="right" vertical="center"/>
      <protection/>
    </xf>
    <xf numFmtId="186" fontId="17" fillId="0" borderId="11" xfId="0" applyNumberFormat="1" applyFont="1" applyFill="1" applyBorder="1" applyAlignment="1">
      <alignment horizontal="right" vertical="center"/>
    </xf>
    <xf numFmtId="186" fontId="17" fillId="0" borderId="6" xfId="0" applyNumberFormat="1" applyFont="1" applyFill="1" applyBorder="1" applyAlignment="1">
      <alignment horizontal="right" vertical="center"/>
    </xf>
    <xf numFmtId="186" fontId="17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7" xfId="0" applyFont="1" applyBorder="1" applyAlignment="1">
      <alignment horizontal="center"/>
    </xf>
    <xf numFmtId="0" fontId="9" fillId="0" borderId="6" xfId="0" applyFont="1" applyBorder="1" applyAlignment="1">
      <alignment horizontal="left" indent="2"/>
    </xf>
    <xf numFmtId="186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186" fontId="13" fillId="0" borderId="7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6" fontId="13" fillId="0" borderId="15" xfId="0" applyNumberFormat="1" applyFont="1" applyFill="1" applyBorder="1" applyAlignment="1" applyProtection="1">
      <alignment horizontal="right" vertical="center"/>
      <protection locked="0"/>
    </xf>
    <xf numFmtId="186" fontId="13" fillId="0" borderId="16" xfId="0" applyNumberFormat="1" applyFont="1" applyFill="1" applyBorder="1" applyAlignment="1" applyProtection="1">
      <alignment horizontal="right" vertical="center"/>
      <protection locked="0"/>
    </xf>
    <xf numFmtId="186" fontId="13" fillId="0" borderId="17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6" fontId="13" fillId="0" borderId="17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186" fontId="13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6" fontId="13" fillId="0" borderId="17" xfId="0" applyNumberFormat="1" applyFont="1" applyFill="1" applyBorder="1" applyAlignment="1" applyProtection="1">
      <alignment horizontal="right" vertical="center"/>
      <protection locked="0"/>
    </xf>
    <xf numFmtId="186" fontId="13" fillId="0" borderId="8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Border="1" applyAlignment="1">
      <alignment horizontal="center" wrapText="1"/>
    </xf>
    <xf numFmtId="186" fontId="13" fillId="0" borderId="2" xfId="0" applyNumberFormat="1" applyFont="1" applyFill="1" applyBorder="1" applyAlignment="1" applyProtection="1">
      <alignment horizontal="right" vertical="center"/>
      <protection locked="0"/>
    </xf>
    <xf numFmtId="186" fontId="13" fillId="0" borderId="2" xfId="0" applyNumberFormat="1" applyFont="1" applyFill="1" applyBorder="1" applyAlignment="1" applyProtection="1">
      <alignment horizontal="right" vertical="center"/>
      <protection/>
    </xf>
    <xf numFmtId="186" fontId="13" fillId="0" borderId="11" xfId="0" applyNumberFormat="1" applyFont="1" applyBorder="1" applyAlignment="1">
      <alignment horizontal="right" vertical="center"/>
    </xf>
    <xf numFmtId="186" fontId="13" fillId="0" borderId="6" xfId="0" applyNumberFormat="1" applyFont="1" applyBorder="1" applyAlignment="1">
      <alignment horizontal="right" vertical="center"/>
    </xf>
    <xf numFmtId="186" fontId="13" fillId="0" borderId="1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/>
    </xf>
    <xf numFmtId="186" fontId="13" fillId="0" borderId="7" xfId="0" applyNumberFormat="1" applyFont="1" applyBorder="1" applyAlignment="1">
      <alignment horizontal="right" vertical="top"/>
    </xf>
    <xf numFmtId="186" fontId="13" fillId="0" borderId="2" xfId="0" applyNumberFormat="1" applyFont="1" applyBorder="1" applyAlignment="1">
      <alignment horizontal="right" vertical="top"/>
    </xf>
    <xf numFmtId="186" fontId="13" fillId="0" borderId="8" xfId="0" applyNumberFormat="1" applyFont="1" applyBorder="1" applyAlignment="1">
      <alignment horizontal="right" vertical="top"/>
    </xf>
    <xf numFmtId="0" fontId="18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indent="2"/>
    </xf>
    <xf numFmtId="186" fontId="17" fillId="0" borderId="7" xfId="0" applyNumberFormat="1" applyFont="1" applyBorder="1" applyAlignment="1">
      <alignment horizontal="right" vertical="top"/>
    </xf>
    <xf numFmtId="186" fontId="17" fillId="0" borderId="2" xfId="0" applyNumberFormat="1" applyFont="1" applyBorder="1" applyAlignment="1">
      <alignment horizontal="right" vertical="top"/>
    </xf>
    <xf numFmtId="186" fontId="17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86" fontId="17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indent="2"/>
    </xf>
    <xf numFmtId="186" fontId="17" fillId="0" borderId="11" xfId="0" applyNumberFormat="1" applyFont="1" applyBorder="1" applyAlignment="1">
      <alignment horizontal="right" vertical="top"/>
    </xf>
    <xf numFmtId="186" fontId="17" fillId="0" borderId="6" xfId="0" applyNumberFormat="1" applyFont="1" applyBorder="1" applyAlignment="1">
      <alignment horizontal="right" vertical="top"/>
    </xf>
    <xf numFmtId="186" fontId="17" fillId="0" borderId="12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tabSelected="1" zoomScale="75" zoomScaleNormal="75" zoomScaleSheetLayoutView="75" workbookViewId="0" topLeftCell="A1">
      <pane xSplit="6" ySplit="7" topLeftCell="G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8" sqref="H8"/>
    </sheetView>
  </sheetViews>
  <sheetFormatPr defaultColWidth="9.00390625" defaultRowHeight="16.5"/>
  <cols>
    <col min="1" max="1" width="2.625" style="0" customWidth="1"/>
    <col min="2" max="2" width="3.125" style="0" customWidth="1"/>
    <col min="3" max="5" width="2.625" style="0" customWidth="1"/>
    <col min="6" max="6" width="17.625" style="58" customWidth="1"/>
    <col min="7" max="7" width="14.625" style="58" customWidth="1"/>
    <col min="8" max="8" width="13.625" style="58" customWidth="1"/>
    <col min="9" max="10" width="14.625" style="0" customWidth="1"/>
    <col min="11" max="11" width="13.625" style="0" customWidth="1"/>
    <col min="12" max="12" width="14.625" style="0" customWidth="1"/>
    <col min="13" max="19" width="14.125" style="0" customWidth="1"/>
    <col min="20" max="20" width="14.2539062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165</v>
      </c>
      <c r="M2" s="5" t="s">
        <v>166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177</v>
      </c>
      <c r="M3" s="64" t="s">
        <v>175</v>
      </c>
    </row>
    <row r="4" spans="1:20" s="8" customFormat="1" ht="16.5" customHeight="1" thickBot="1">
      <c r="A4" s="178" t="s">
        <v>167</v>
      </c>
      <c r="B4" s="179"/>
      <c r="C4" s="179"/>
      <c r="D4" s="179"/>
      <c r="E4" s="179"/>
      <c r="I4" s="9"/>
      <c r="J4" s="9"/>
      <c r="L4" s="10" t="s">
        <v>4</v>
      </c>
      <c r="M4" s="11" t="s">
        <v>168</v>
      </c>
      <c r="T4" s="10" t="s">
        <v>5</v>
      </c>
    </row>
    <row r="5" spans="1:20" s="13" customFormat="1" ht="20.25" customHeight="1">
      <c r="A5" s="12" t="s">
        <v>6</v>
      </c>
      <c r="B5" s="173" t="s">
        <v>169</v>
      </c>
      <c r="C5" s="173"/>
      <c r="D5" s="173"/>
      <c r="E5" s="173"/>
      <c r="F5" s="173"/>
      <c r="G5" s="175" t="s">
        <v>170</v>
      </c>
      <c r="H5" s="176"/>
      <c r="I5" s="176"/>
      <c r="J5" s="176"/>
      <c r="K5" s="176"/>
      <c r="L5" s="177"/>
      <c r="M5" s="174" t="s">
        <v>171</v>
      </c>
      <c r="N5" s="170"/>
      <c r="O5" s="169" t="s">
        <v>7</v>
      </c>
      <c r="P5" s="170"/>
      <c r="Q5" s="169" t="s">
        <v>8</v>
      </c>
      <c r="R5" s="170"/>
      <c r="S5" s="169" t="s">
        <v>9</v>
      </c>
      <c r="T5" s="174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15" t="s">
        <v>16</v>
      </c>
      <c r="H6" s="16" t="s">
        <v>17</v>
      </c>
      <c r="I6" s="17" t="s">
        <v>18</v>
      </c>
      <c r="J6" s="18" t="s">
        <v>19</v>
      </c>
      <c r="K6" s="19" t="s">
        <v>20</v>
      </c>
      <c r="L6" s="20" t="s">
        <v>18</v>
      </c>
      <c r="M6" s="182" t="s">
        <v>172</v>
      </c>
      <c r="N6" s="171" t="s">
        <v>21</v>
      </c>
      <c r="O6" s="171" t="s">
        <v>173</v>
      </c>
      <c r="P6" s="171" t="s">
        <v>22</v>
      </c>
      <c r="Q6" s="171" t="s">
        <v>172</v>
      </c>
      <c r="R6" s="171" t="s">
        <v>21</v>
      </c>
      <c r="S6" s="171" t="s">
        <v>173</v>
      </c>
      <c r="T6" s="180" t="s">
        <v>22</v>
      </c>
    </row>
    <row r="7" spans="1:20" s="13" customFormat="1" ht="21" customHeight="1">
      <c r="A7" s="108" t="s">
        <v>23</v>
      </c>
      <c r="B7" s="168"/>
      <c r="C7" s="168"/>
      <c r="D7" s="168"/>
      <c r="E7" s="168"/>
      <c r="F7" s="172"/>
      <c r="G7" s="115" t="s">
        <v>24</v>
      </c>
      <c r="H7" s="117" t="s">
        <v>25</v>
      </c>
      <c r="I7" s="115" t="s">
        <v>174</v>
      </c>
      <c r="J7" s="115" t="s">
        <v>24</v>
      </c>
      <c r="K7" s="117" t="s">
        <v>25</v>
      </c>
      <c r="L7" s="115" t="s">
        <v>174</v>
      </c>
      <c r="M7" s="183"/>
      <c r="N7" s="172"/>
      <c r="O7" s="172"/>
      <c r="P7" s="172"/>
      <c r="Q7" s="172"/>
      <c r="R7" s="172"/>
      <c r="S7" s="172"/>
      <c r="T7" s="181"/>
    </row>
    <row r="8" spans="1:20" s="13" customFormat="1" ht="23.25" customHeight="1">
      <c r="A8" s="96"/>
      <c r="B8" s="46"/>
      <c r="C8" s="40"/>
      <c r="D8" s="40"/>
      <c r="E8" s="40"/>
      <c r="F8" s="131" t="s">
        <v>150</v>
      </c>
      <c r="G8" s="77">
        <f>'921-1(經總) '!G8+'921-1(資總)'!G8</f>
        <v>80015639</v>
      </c>
      <c r="H8" s="77">
        <f>'921-1(經總) '!H8+'921-1(資總)'!H8</f>
        <v>0</v>
      </c>
      <c r="I8" s="77">
        <f>'921-1(經總) '!I8+'921-1(資總)'!I8</f>
        <v>80015639</v>
      </c>
      <c r="J8" s="77">
        <f>'921-1(經總) '!J8+'921-1(資總)'!J8</f>
        <v>1664894389</v>
      </c>
      <c r="K8" s="77">
        <f>'921-1(經總) '!K8+'921-1(資總)'!K8</f>
        <v>0</v>
      </c>
      <c r="L8" s="77">
        <f>'921-1(經總) '!L8+'921-1(資總)'!L8</f>
        <v>1664894389</v>
      </c>
      <c r="M8" s="132">
        <f>'921-1(經總) '!M8+'921-1(資總)'!M8</f>
        <v>10781475</v>
      </c>
      <c r="N8" s="77">
        <f>'921-1(經總) '!N8+'921-1(資總)'!N8</f>
        <v>897498356</v>
      </c>
      <c r="O8" s="77">
        <f>'921-1(經總) '!O8+'921-1(資總)'!O8</f>
        <v>69234164</v>
      </c>
      <c r="P8" s="77">
        <f>'921-1(經總) '!P8+'921-1(資總)'!P8</f>
        <v>767396033</v>
      </c>
      <c r="Q8" s="77">
        <f>'921-1(經總) '!Q8+'921-1(資總)'!Q8</f>
        <v>0</v>
      </c>
      <c r="R8" s="77">
        <f>'921-1(經總) '!R8+'921-1(資總)'!R8</f>
        <v>0</v>
      </c>
      <c r="S8" s="77">
        <f>'921-1(經總) '!S8+'921-1(資總)'!S8</f>
        <v>0</v>
      </c>
      <c r="T8" s="129">
        <f>'921-1(經總) '!T8+'921-1(資總)'!T8</f>
        <v>0</v>
      </c>
    </row>
    <row r="9" spans="1:20" s="44" customFormat="1" ht="22.5" customHeight="1">
      <c r="A9" s="26">
        <v>90</v>
      </c>
      <c r="B9" s="40">
        <v>1</v>
      </c>
      <c r="C9" s="40"/>
      <c r="D9" s="40"/>
      <c r="E9" s="40"/>
      <c r="F9" s="27" t="s">
        <v>151</v>
      </c>
      <c r="G9" s="78">
        <f>'921-1(經總) '!G9+'921-1(資總)'!G9</f>
        <v>0</v>
      </c>
      <c r="H9" s="78">
        <f>'921-1(經總) '!H9+'921-1(資總)'!H9</f>
        <v>0</v>
      </c>
      <c r="I9" s="78">
        <f>'921-1(經總) '!I9+'921-1(資總)'!I9</f>
        <v>0</v>
      </c>
      <c r="J9" s="78">
        <f>'921-1(經總) '!J9+'921-1(資總)'!J9</f>
        <v>1087663219</v>
      </c>
      <c r="K9" s="78">
        <f>'921-1(經總) '!K9+'921-1(資總)'!K9</f>
        <v>0</v>
      </c>
      <c r="L9" s="78">
        <f>'921-1(經總) '!L9+'921-1(資總)'!L9</f>
        <v>1087663219</v>
      </c>
      <c r="M9" s="80">
        <f>'921-1(經總) '!M9+'921-1(資總)'!M9</f>
        <v>0</v>
      </c>
      <c r="N9" s="78">
        <f>'921-1(經總) '!N9+'921-1(資總)'!N9</f>
        <v>842815201</v>
      </c>
      <c r="O9" s="78">
        <f>'921-1(經總) '!O9+'921-1(資總)'!O9</f>
        <v>0</v>
      </c>
      <c r="P9" s="78">
        <f>'921-1(經總) '!P9+'921-1(資總)'!P9</f>
        <v>244848018</v>
      </c>
      <c r="Q9" s="78">
        <f>'921-1(經總) '!Q9+'921-1(資總)'!Q9</f>
        <v>0</v>
      </c>
      <c r="R9" s="78">
        <f>'921-1(經總) '!R9+'921-1(資總)'!R9</f>
        <v>0</v>
      </c>
      <c r="S9" s="78">
        <f>'921-1(經總) '!S9+'921-1(資總)'!S9</f>
        <v>0</v>
      </c>
      <c r="T9" s="81">
        <f>'921-1(經總) '!T9+'921-1(資總)'!T9</f>
        <v>0</v>
      </c>
    </row>
    <row r="10" spans="1:20" s="94" customFormat="1" ht="22.5" customHeight="1">
      <c r="A10" s="26"/>
      <c r="B10" s="40">
        <v>2</v>
      </c>
      <c r="C10" s="40"/>
      <c r="D10" s="40"/>
      <c r="E10" s="40"/>
      <c r="F10" s="27" t="s">
        <v>152</v>
      </c>
      <c r="G10" s="93">
        <f>'921-1(經總) '!G10+'921-1(資總)'!G10</f>
        <v>0</v>
      </c>
      <c r="H10" s="93">
        <f>'921-1(經總) '!H10+'921-1(資總)'!H10</f>
        <v>0</v>
      </c>
      <c r="I10" s="93">
        <f>'921-1(經總) '!I10+'921-1(資總)'!I10</f>
        <v>0</v>
      </c>
      <c r="J10" s="93">
        <f>'921-1(經總) '!J10+'921-1(資總)'!J10</f>
        <v>12117169</v>
      </c>
      <c r="K10" s="93">
        <f>'921-1(經總) '!K10+'921-1(資總)'!K10</f>
        <v>0</v>
      </c>
      <c r="L10" s="93">
        <f>'921-1(經總) '!L10+'921-1(資總)'!L10</f>
        <v>12117169</v>
      </c>
      <c r="M10" s="133">
        <f>'921-1(經總) '!M10+'921-1(資總)'!M10</f>
        <v>0</v>
      </c>
      <c r="N10" s="93">
        <f>'921-1(經總) '!N10+'921-1(資總)'!N10</f>
        <v>2207928</v>
      </c>
      <c r="O10" s="93">
        <f>'921-1(經總) '!O10+'921-1(資總)'!O10</f>
        <v>0</v>
      </c>
      <c r="P10" s="93">
        <f>'921-1(經總) '!P10+'921-1(資總)'!P10</f>
        <v>9909241</v>
      </c>
      <c r="Q10" s="93">
        <f>'921-1(經總) '!Q10+'921-1(資總)'!Q10</f>
        <v>0</v>
      </c>
      <c r="R10" s="93">
        <f>'921-1(經總) '!R10+'921-1(資總)'!R10</f>
        <v>0</v>
      </c>
      <c r="S10" s="93">
        <f>'921-1(經總) '!S10+'921-1(資總)'!S10</f>
        <v>0</v>
      </c>
      <c r="T10" s="130">
        <f>'921-1(經總) '!T10+'921-1(資總)'!T10</f>
        <v>0</v>
      </c>
    </row>
    <row r="11" spans="1:20" s="45" customFormat="1" ht="22.5" customHeight="1">
      <c r="A11" s="8"/>
      <c r="B11" s="46">
        <v>4</v>
      </c>
      <c r="C11" s="40"/>
      <c r="D11" s="40"/>
      <c r="E11" s="40"/>
      <c r="F11" s="27" t="s">
        <v>153</v>
      </c>
      <c r="G11" s="93">
        <f>'921-1(經總) '!G11+'921-1(資總)'!G11</f>
        <v>8141212</v>
      </c>
      <c r="H11" s="93">
        <f>'921-1(經總) '!H11+'921-1(資總)'!H11</f>
        <v>0</v>
      </c>
      <c r="I11" s="93">
        <f>'921-1(經總) '!I11+'921-1(資總)'!I11</f>
        <v>8141212</v>
      </c>
      <c r="J11" s="93">
        <f>'921-1(經總) '!J11+'921-1(資總)'!J11</f>
        <v>45704737</v>
      </c>
      <c r="K11" s="93">
        <f>'921-1(經總) '!K11+'921-1(資總)'!K11</f>
        <v>0</v>
      </c>
      <c r="L11" s="93">
        <f>'921-1(經總) '!L11+'921-1(資總)'!L11</f>
        <v>45704737</v>
      </c>
      <c r="M11" s="133">
        <f>'921-1(經總) '!M11+'921-1(資總)'!M11</f>
        <v>0</v>
      </c>
      <c r="N11" s="93">
        <f>'921-1(經總) '!N11+'921-1(資總)'!N11</f>
        <v>780000</v>
      </c>
      <c r="O11" s="93">
        <f>'921-1(經總) '!O11+'921-1(資總)'!O11</f>
        <v>8141212</v>
      </c>
      <c r="P11" s="93">
        <f>'921-1(經總) '!P11+'921-1(資總)'!P11</f>
        <v>44924737</v>
      </c>
      <c r="Q11" s="93">
        <f>'921-1(經總) '!Q11+'921-1(資總)'!Q11</f>
        <v>0</v>
      </c>
      <c r="R11" s="93">
        <f>'921-1(經總) '!R11+'921-1(資總)'!R11</f>
        <v>0</v>
      </c>
      <c r="S11" s="93">
        <f>'921-1(經總) '!S11+'921-1(資總)'!S11</f>
        <v>0</v>
      </c>
      <c r="T11" s="130">
        <f>'921-1(經總) '!T11+'921-1(資總)'!T11</f>
        <v>0</v>
      </c>
    </row>
    <row r="12" spans="1:20" s="45" customFormat="1" ht="22.5" customHeight="1">
      <c r="A12" s="8"/>
      <c r="B12" s="46">
        <v>5</v>
      </c>
      <c r="C12" s="40"/>
      <c r="D12" s="40"/>
      <c r="E12" s="40"/>
      <c r="F12" s="27" t="s">
        <v>154</v>
      </c>
      <c r="G12" s="78">
        <f>'921-1(經總) '!G12+'921-1(資總)'!G12</f>
        <v>0</v>
      </c>
      <c r="H12" s="78">
        <f>'921-1(經總) '!H12+'921-1(資總)'!H12</f>
        <v>0</v>
      </c>
      <c r="I12" s="78">
        <f>'921-1(經總) '!I12+'921-1(資總)'!I12</f>
        <v>0</v>
      </c>
      <c r="J12" s="78">
        <f>'921-1(經總) '!J12+'921-1(資總)'!J12</f>
        <v>20487678</v>
      </c>
      <c r="K12" s="78">
        <f>'921-1(經總) '!K12+'921-1(資總)'!K12</f>
        <v>0</v>
      </c>
      <c r="L12" s="78">
        <f>'921-1(經總) '!L12+'921-1(資總)'!L12</f>
        <v>20487678</v>
      </c>
      <c r="M12" s="80">
        <f>'921-1(經總) '!M12+'921-1(資總)'!M12</f>
        <v>0</v>
      </c>
      <c r="N12" s="78">
        <f>'921-1(經總) '!N12+'921-1(資總)'!N12</f>
        <v>1415766</v>
      </c>
      <c r="O12" s="78">
        <f>'921-1(經總) '!O12+'921-1(資總)'!O12</f>
        <v>0</v>
      </c>
      <c r="P12" s="78">
        <f>'921-1(經總) '!P12+'921-1(資總)'!P12</f>
        <v>19071912</v>
      </c>
      <c r="Q12" s="78">
        <f>'921-1(經總) '!Q12+'921-1(資總)'!Q12</f>
        <v>0</v>
      </c>
      <c r="R12" s="78">
        <f>'921-1(經總) '!R12+'921-1(資總)'!R12</f>
        <v>0</v>
      </c>
      <c r="S12" s="78">
        <f>'921-1(經總) '!S12+'921-1(資總)'!S12</f>
        <v>0</v>
      </c>
      <c r="T12" s="81">
        <f>'921-1(經總) '!T12+'921-1(資總)'!T12</f>
        <v>0</v>
      </c>
    </row>
    <row r="13" spans="1:20" s="94" customFormat="1" ht="22.5" customHeight="1">
      <c r="A13" s="95"/>
      <c r="B13" s="101">
        <v>6</v>
      </c>
      <c r="C13" s="97"/>
      <c r="D13" s="97"/>
      <c r="E13" s="97"/>
      <c r="F13" s="27" t="s">
        <v>56</v>
      </c>
      <c r="G13" s="93">
        <f>'921-1(經總) '!G13+'921-1(資總)'!G13</f>
        <v>0</v>
      </c>
      <c r="H13" s="93">
        <f>'921-1(經總) '!H13+'921-1(資總)'!H13</f>
        <v>0</v>
      </c>
      <c r="I13" s="93">
        <f>'921-1(經總) '!I13+'921-1(資總)'!I13</f>
        <v>0</v>
      </c>
      <c r="J13" s="93">
        <f>'921-1(經總) '!J13+'921-1(資總)'!J13</f>
        <v>2500000</v>
      </c>
      <c r="K13" s="93">
        <f>'921-1(經總) '!K13+'921-1(資總)'!K13</f>
        <v>0</v>
      </c>
      <c r="L13" s="93">
        <f>'921-1(經總) '!L13+'921-1(資總)'!L13</f>
        <v>2500000</v>
      </c>
      <c r="M13" s="133">
        <f>'921-1(經總) '!M13+'921-1(資總)'!M13</f>
        <v>0</v>
      </c>
      <c r="N13" s="93">
        <f>'921-1(經總) '!N13+'921-1(資總)'!N13</f>
        <v>15425</v>
      </c>
      <c r="O13" s="93">
        <f>'921-1(經總) '!O13+'921-1(資總)'!O13</f>
        <v>0</v>
      </c>
      <c r="P13" s="93">
        <f>'921-1(經總) '!P13+'921-1(資總)'!P13</f>
        <v>2484575</v>
      </c>
      <c r="Q13" s="93">
        <f>'921-1(經總) '!Q13+'921-1(資總)'!Q13</f>
        <v>0</v>
      </c>
      <c r="R13" s="93">
        <f>'921-1(經總) '!R13+'921-1(資總)'!R13</f>
        <v>0</v>
      </c>
      <c r="S13" s="93">
        <f>'921-1(經總) '!S13+'921-1(資總)'!S13</f>
        <v>0</v>
      </c>
      <c r="T13" s="130">
        <f>'921-1(經總) '!T13+'921-1(資總)'!T13</f>
        <v>0</v>
      </c>
    </row>
    <row r="14" spans="1:21" s="42" customFormat="1" ht="22.5" customHeight="1">
      <c r="A14" s="26"/>
      <c r="B14" s="101">
        <v>11</v>
      </c>
      <c r="C14" s="97"/>
      <c r="D14" s="97"/>
      <c r="E14" s="97"/>
      <c r="F14" s="27" t="s">
        <v>59</v>
      </c>
      <c r="G14" s="93">
        <f>'921-1(經總) '!G14+'921-1(資總)'!G14</f>
        <v>71874427</v>
      </c>
      <c r="H14" s="93">
        <f>'921-1(經總) '!H14+'921-1(資總)'!H14</f>
        <v>0</v>
      </c>
      <c r="I14" s="78">
        <f>'921-1(經總) '!I14+'921-1(資總)'!I14</f>
        <v>71874427</v>
      </c>
      <c r="J14" s="78">
        <f>'921-1(經總) '!J14+'921-1(資總)'!J14</f>
        <v>496421586</v>
      </c>
      <c r="K14" s="78">
        <f>'921-1(經總) '!K14+'921-1(資總)'!K14</f>
        <v>0</v>
      </c>
      <c r="L14" s="78">
        <f>'921-1(經總) '!L14+'921-1(資總)'!L14</f>
        <v>496421586</v>
      </c>
      <c r="M14" s="80">
        <f>'921-1(經總) '!M14+'921-1(資總)'!M14</f>
        <v>10781475</v>
      </c>
      <c r="N14" s="78">
        <f>'921-1(經總) '!N14+'921-1(資總)'!N14</f>
        <v>50264036</v>
      </c>
      <c r="O14" s="78">
        <f>'921-1(經總) '!O14+'921-1(資總)'!O14</f>
        <v>61092952</v>
      </c>
      <c r="P14" s="78">
        <f>'921-1(經總) '!P14+'921-1(資總)'!P14</f>
        <v>446157550</v>
      </c>
      <c r="Q14" s="78">
        <f>'921-1(經總) '!Q14+'921-1(資總)'!Q14</f>
        <v>0</v>
      </c>
      <c r="R14" s="78">
        <f>'921-1(經總) '!R14+'921-1(資總)'!R14</f>
        <v>0</v>
      </c>
      <c r="S14" s="78">
        <f>'921-1(經總) '!S14+'921-1(資總)'!S14</f>
        <v>0</v>
      </c>
      <c r="T14" s="81">
        <f>'921-1(經總) '!T14+'921-1(資總)'!T14</f>
        <v>0</v>
      </c>
      <c r="U14" s="41"/>
    </row>
    <row r="15" spans="1:21" s="42" customFormat="1" ht="22.5" customHeight="1">
      <c r="A15" s="26"/>
      <c r="B15" s="40"/>
      <c r="C15" s="40"/>
      <c r="D15" s="123"/>
      <c r="E15" s="40"/>
      <c r="F15" s="43"/>
      <c r="G15" s="83"/>
      <c r="H15" s="83"/>
      <c r="I15" s="79"/>
      <c r="J15" s="79"/>
      <c r="K15" s="79"/>
      <c r="L15" s="79"/>
      <c r="M15" s="60"/>
      <c r="N15" s="79"/>
      <c r="O15" s="79"/>
      <c r="P15" s="79"/>
      <c r="Q15" s="79"/>
      <c r="R15" s="79"/>
      <c r="S15" s="79"/>
      <c r="T15" s="82"/>
      <c r="U15" s="41"/>
    </row>
    <row r="16" spans="1:21" s="42" customFormat="1" ht="22.5" customHeight="1">
      <c r="A16" s="26"/>
      <c r="B16" s="40"/>
      <c r="C16" s="40"/>
      <c r="D16" s="123"/>
      <c r="E16" s="40"/>
      <c r="F16" s="43"/>
      <c r="G16" s="83"/>
      <c r="H16" s="83"/>
      <c r="I16" s="79"/>
      <c r="J16" s="79"/>
      <c r="K16" s="79"/>
      <c r="L16" s="79"/>
      <c r="M16" s="60"/>
      <c r="N16" s="79"/>
      <c r="O16" s="79"/>
      <c r="P16" s="79"/>
      <c r="Q16" s="79"/>
      <c r="R16" s="79"/>
      <c r="S16" s="79"/>
      <c r="T16" s="82"/>
      <c r="U16" s="41"/>
    </row>
    <row r="17" spans="1:20" s="94" customFormat="1" ht="22.5" customHeight="1">
      <c r="A17" s="26"/>
      <c r="B17" s="40"/>
      <c r="C17" s="40"/>
      <c r="D17" s="40"/>
      <c r="E17" s="40"/>
      <c r="F17" s="33"/>
      <c r="G17" s="93"/>
      <c r="H17" s="93"/>
      <c r="I17" s="78"/>
      <c r="J17" s="78"/>
      <c r="K17" s="78"/>
      <c r="L17" s="78"/>
      <c r="M17" s="80"/>
      <c r="N17" s="78"/>
      <c r="O17" s="78"/>
      <c r="P17" s="78"/>
      <c r="Q17" s="78"/>
      <c r="R17" s="78"/>
      <c r="S17" s="78"/>
      <c r="T17" s="81"/>
    </row>
    <row r="18" spans="1:20" s="44" customFormat="1" ht="22.5" customHeight="1">
      <c r="A18" s="100"/>
      <c r="B18" s="40"/>
      <c r="C18" s="40"/>
      <c r="D18" s="40"/>
      <c r="E18" s="40"/>
      <c r="F18" s="34"/>
      <c r="G18" s="83"/>
      <c r="H18" s="83"/>
      <c r="I18" s="79"/>
      <c r="J18" s="79"/>
      <c r="K18" s="79"/>
      <c r="L18" s="79"/>
      <c r="M18" s="80"/>
      <c r="N18" s="79"/>
      <c r="O18" s="78"/>
      <c r="P18" s="79"/>
      <c r="Q18" s="78"/>
      <c r="R18" s="78"/>
      <c r="S18" s="79"/>
      <c r="T18" s="82"/>
    </row>
    <row r="19" spans="1:20" ht="22.5" customHeight="1">
      <c r="A19" s="8"/>
      <c r="B19" s="46"/>
      <c r="C19" s="40"/>
      <c r="D19" s="40"/>
      <c r="E19" s="40"/>
      <c r="F19" s="43"/>
      <c r="G19" s="83"/>
      <c r="H19" s="83"/>
      <c r="I19" s="79"/>
      <c r="J19" s="79"/>
      <c r="K19" s="79"/>
      <c r="L19" s="79"/>
      <c r="M19" s="60"/>
      <c r="N19" s="79"/>
      <c r="O19" s="79"/>
      <c r="P19" s="79"/>
      <c r="Q19" s="79"/>
      <c r="R19" s="79"/>
      <c r="S19" s="79"/>
      <c r="T19" s="82"/>
    </row>
    <row r="20" spans="1:20" s="45" customFormat="1" ht="22.5" customHeight="1">
      <c r="A20" s="8"/>
      <c r="B20" s="46"/>
      <c r="C20" s="40"/>
      <c r="D20" s="40"/>
      <c r="E20" s="40"/>
      <c r="F20" s="33"/>
      <c r="G20" s="93"/>
      <c r="H20" s="93"/>
      <c r="I20" s="78"/>
      <c r="J20" s="78"/>
      <c r="K20" s="78"/>
      <c r="L20" s="78"/>
      <c r="M20" s="80"/>
      <c r="N20" s="78"/>
      <c r="O20" s="78"/>
      <c r="P20" s="78"/>
      <c r="Q20" s="78"/>
      <c r="R20" s="78"/>
      <c r="S20" s="78"/>
      <c r="T20" s="81"/>
    </row>
    <row r="21" spans="1:20" ht="22.5" customHeight="1">
      <c r="A21" s="96"/>
      <c r="B21" s="46"/>
      <c r="C21" s="40"/>
      <c r="D21" s="40"/>
      <c r="E21" s="40"/>
      <c r="F21" s="34"/>
      <c r="G21" s="83"/>
      <c r="H21" s="83"/>
      <c r="I21" s="79"/>
      <c r="J21" s="79"/>
      <c r="K21" s="79"/>
      <c r="L21" s="79"/>
      <c r="M21" s="60"/>
      <c r="N21" s="79"/>
      <c r="O21" s="79"/>
      <c r="P21" s="79"/>
      <c r="Q21" s="79"/>
      <c r="R21" s="79"/>
      <c r="S21" s="79"/>
      <c r="T21" s="82"/>
    </row>
    <row r="22" spans="1:27" ht="22.5" customHeight="1">
      <c r="A22" s="8"/>
      <c r="B22" s="46"/>
      <c r="C22" s="40"/>
      <c r="D22" s="123"/>
      <c r="E22" s="40"/>
      <c r="F22" s="43"/>
      <c r="G22" s="83"/>
      <c r="H22" s="83"/>
      <c r="I22" s="79"/>
      <c r="J22" s="79"/>
      <c r="K22" s="79"/>
      <c r="L22" s="79"/>
      <c r="M22" s="60"/>
      <c r="N22" s="79"/>
      <c r="O22" s="79"/>
      <c r="P22" s="79"/>
      <c r="Q22" s="79"/>
      <c r="R22" s="79"/>
      <c r="S22" s="79"/>
      <c r="T22" s="82"/>
      <c r="U22" s="35"/>
      <c r="V22" s="35"/>
      <c r="W22" s="35"/>
      <c r="X22" s="35"/>
      <c r="Y22" s="35"/>
      <c r="Z22" s="35"/>
      <c r="AA22" s="37"/>
    </row>
    <row r="23" spans="1:20" s="45" customFormat="1" ht="22.5" customHeight="1">
      <c r="A23" s="8"/>
      <c r="B23" s="46"/>
      <c r="C23" s="40"/>
      <c r="D23" s="40"/>
      <c r="E23" s="40"/>
      <c r="F23" s="27"/>
      <c r="G23" s="93"/>
      <c r="H23" s="93"/>
      <c r="I23" s="78"/>
      <c r="J23" s="78"/>
      <c r="K23" s="78"/>
      <c r="L23" s="78"/>
      <c r="M23" s="80"/>
      <c r="N23" s="78"/>
      <c r="O23" s="78"/>
      <c r="P23" s="78"/>
      <c r="Q23" s="78"/>
      <c r="R23" s="78"/>
      <c r="S23" s="78"/>
      <c r="T23" s="81"/>
    </row>
    <row r="24" spans="1:20" s="45" customFormat="1" ht="22.5" customHeight="1">
      <c r="A24" s="8"/>
      <c r="B24" s="46"/>
      <c r="C24" s="40"/>
      <c r="D24" s="40"/>
      <c r="E24" s="40"/>
      <c r="F24" s="33"/>
      <c r="G24" s="93"/>
      <c r="H24" s="93"/>
      <c r="I24" s="78"/>
      <c r="J24" s="78"/>
      <c r="K24" s="78"/>
      <c r="L24" s="78"/>
      <c r="M24" s="80"/>
      <c r="N24" s="78"/>
      <c r="O24" s="78"/>
      <c r="P24" s="78"/>
      <c r="Q24" s="78"/>
      <c r="R24" s="78"/>
      <c r="S24" s="78"/>
      <c r="T24" s="81"/>
    </row>
    <row r="25" spans="1:20" s="13" customFormat="1" ht="22.5" customHeight="1">
      <c r="A25" s="96"/>
      <c r="B25" s="46"/>
      <c r="C25" s="40"/>
      <c r="D25" s="40"/>
      <c r="E25" s="40"/>
      <c r="F25" s="34"/>
      <c r="G25" s="83"/>
      <c r="H25" s="83"/>
      <c r="I25" s="79"/>
      <c r="J25" s="79"/>
      <c r="K25" s="79"/>
      <c r="L25" s="79"/>
      <c r="M25" s="60"/>
      <c r="N25" s="79"/>
      <c r="O25" s="79"/>
      <c r="P25" s="79"/>
      <c r="Q25" s="79"/>
      <c r="R25" s="79"/>
      <c r="S25" s="79"/>
      <c r="T25" s="82"/>
    </row>
    <row r="26" spans="1:20" ht="66.75" customHeight="1">
      <c r="A26" s="8"/>
      <c r="B26" s="46"/>
      <c r="C26" s="124"/>
      <c r="D26" s="123"/>
      <c r="E26" s="40"/>
      <c r="F26" s="38"/>
      <c r="G26" s="83"/>
      <c r="H26" s="83"/>
      <c r="I26" s="79"/>
      <c r="J26" s="79"/>
      <c r="K26" s="79"/>
      <c r="L26" s="79"/>
      <c r="M26" s="60"/>
      <c r="N26" s="79"/>
      <c r="O26" s="79"/>
      <c r="P26" s="79"/>
      <c r="Q26" s="79"/>
      <c r="R26" s="79"/>
      <c r="S26" s="79"/>
      <c r="T26" s="82"/>
    </row>
    <row r="27" spans="1:20" s="45" customFormat="1" ht="19.5">
      <c r="A27" s="8"/>
      <c r="B27" s="46"/>
      <c r="C27" s="40"/>
      <c r="D27" s="40"/>
      <c r="E27" s="40"/>
      <c r="F27" s="27"/>
      <c r="G27" s="78"/>
      <c r="H27" s="78"/>
      <c r="I27" s="78"/>
      <c r="J27" s="78"/>
      <c r="K27" s="78"/>
      <c r="L27" s="78"/>
      <c r="M27" s="80"/>
      <c r="N27" s="78"/>
      <c r="O27" s="78"/>
      <c r="P27" s="78"/>
      <c r="Q27" s="78"/>
      <c r="R27" s="78"/>
      <c r="S27" s="78"/>
      <c r="T27" s="81"/>
    </row>
    <row r="28" spans="1:20" s="45" customFormat="1" ht="16.5">
      <c r="A28" s="8"/>
      <c r="B28" s="46"/>
      <c r="C28" s="40"/>
      <c r="D28" s="40"/>
      <c r="E28" s="40"/>
      <c r="F28" s="33"/>
      <c r="G28" s="78"/>
      <c r="H28" s="78"/>
      <c r="I28" s="78"/>
      <c r="J28" s="78"/>
      <c r="K28" s="78"/>
      <c r="L28" s="78"/>
      <c r="M28" s="80"/>
      <c r="N28" s="78"/>
      <c r="O28" s="78"/>
      <c r="P28" s="78"/>
      <c r="Q28" s="78"/>
      <c r="R28" s="78"/>
      <c r="S28" s="78"/>
      <c r="T28" s="81"/>
    </row>
    <row r="29" spans="1:20" ht="16.5">
      <c r="A29" s="8"/>
      <c r="B29" s="46"/>
      <c r="C29" s="40"/>
      <c r="D29" s="40"/>
      <c r="E29" s="40"/>
      <c r="F29" s="34"/>
      <c r="G29" s="79"/>
      <c r="H29" s="79"/>
      <c r="I29" s="79"/>
      <c r="J29" s="79"/>
      <c r="K29" s="79"/>
      <c r="L29" s="79"/>
      <c r="M29" s="60"/>
      <c r="N29" s="79"/>
      <c r="O29" s="79"/>
      <c r="P29" s="79"/>
      <c r="Q29" s="79"/>
      <c r="R29" s="79"/>
      <c r="S29" s="79"/>
      <c r="T29" s="82"/>
    </row>
    <row r="30" spans="1:20" ht="16.5">
      <c r="A30" s="8"/>
      <c r="B30" s="46"/>
      <c r="C30" s="40"/>
      <c r="D30" s="40"/>
      <c r="E30" s="40"/>
      <c r="F30" s="43"/>
      <c r="G30" s="79"/>
      <c r="H30" s="79"/>
      <c r="I30" s="79"/>
      <c r="J30" s="79"/>
      <c r="K30" s="79"/>
      <c r="L30" s="79"/>
      <c r="M30" s="60"/>
      <c r="N30" s="79"/>
      <c r="O30" s="79"/>
      <c r="P30" s="79"/>
      <c r="Q30" s="79"/>
      <c r="R30" s="79"/>
      <c r="S30" s="79"/>
      <c r="T30" s="82"/>
    </row>
    <row r="31" spans="1:20" s="45" customFormat="1" ht="19.5">
      <c r="A31" s="8"/>
      <c r="B31" s="46"/>
      <c r="C31" s="40"/>
      <c r="D31" s="40"/>
      <c r="E31" s="40"/>
      <c r="F31" s="27"/>
      <c r="G31" s="78"/>
      <c r="H31" s="78"/>
      <c r="I31" s="78"/>
      <c r="J31" s="78"/>
      <c r="K31" s="78"/>
      <c r="L31" s="78"/>
      <c r="M31" s="80"/>
      <c r="N31" s="78"/>
      <c r="O31" s="78"/>
      <c r="P31" s="78"/>
      <c r="Q31" s="78"/>
      <c r="R31" s="78"/>
      <c r="S31" s="78"/>
      <c r="T31" s="81"/>
    </row>
    <row r="32" spans="1:20" s="45" customFormat="1" ht="16.5">
      <c r="A32" s="8"/>
      <c r="B32" s="46"/>
      <c r="C32" s="40"/>
      <c r="D32" s="40"/>
      <c r="E32" s="40"/>
      <c r="F32" s="33"/>
      <c r="G32" s="79"/>
      <c r="H32" s="79"/>
      <c r="I32" s="79"/>
      <c r="J32" s="79"/>
      <c r="K32" s="79"/>
      <c r="L32" s="79"/>
      <c r="M32" s="80"/>
      <c r="N32" s="78"/>
      <c r="O32" s="78"/>
      <c r="P32" s="78"/>
      <c r="Q32" s="78"/>
      <c r="R32" s="78"/>
      <c r="S32" s="78"/>
      <c r="T32" s="81"/>
    </row>
    <row r="33" spans="2:20" s="8" customFormat="1" ht="16.5">
      <c r="B33" s="46"/>
      <c r="C33" s="40"/>
      <c r="D33" s="40"/>
      <c r="E33" s="40"/>
      <c r="F33" s="34"/>
      <c r="G33" s="79"/>
      <c r="H33" s="79"/>
      <c r="I33" s="79"/>
      <c r="J33" s="79"/>
      <c r="K33" s="79"/>
      <c r="L33" s="79"/>
      <c r="M33" s="60"/>
      <c r="N33" s="79"/>
      <c r="O33" s="79"/>
      <c r="P33" s="79"/>
      <c r="Q33" s="79"/>
      <c r="R33" s="79"/>
      <c r="S33" s="79"/>
      <c r="T33" s="82"/>
    </row>
    <row r="34" spans="1:20" ht="16.5">
      <c r="A34" s="8"/>
      <c r="B34" s="46"/>
      <c r="C34" s="40"/>
      <c r="D34" s="40"/>
      <c r="E34" s="40"/>
      <c r="F34" s="47"/>
      <c r="G34" s="79"/>
      <c r="H34" s="79"/>
      <c r="I34" s="79"/>
      <c r="J34" s="79"/>
      <c r="K34" s="79"/>
      <c r="L34" s="79"/>
      <c r="M34" s="60"/>
      <c r="N34" s="79"/>
      <c r="O34" s="79"/>
      <c r="P34" s="79"/>
      <c r="Q34" s="79"/>
      <c r="R34" s="79"/>
      <c r="S34" s="79"/>
      <c r="T34" s="82"/>
    </row>
    <row r="35" spans="1:20" s="45" customFormat="1" ht="18.75" customHeight="1">
      <c r="A35" s="8"/>
      <c r="B35" s="46"/>
      <c r="C35" s="40"/>
      <c r="D35" s="40"/>
      <c r="E35" s="40"/>
      <c r="F35" s="27"/>
      <c r="G35" s="78"/>
      <c r="H35" s="78"/>
      <c r="I35" s="78"/>
      <c r="J35" s="78"/>
      <c r="K35" s="78"/>
      <c r="L35" s="78"/>
      <c r="M35" s="80"/>
      <c r="N35" s="78"/>
      <c r="O35" s="78"/>
      <c r="P35" s="78"/>
      <c r="Q35" s="78"/>
      <c r="R35" s="78"/>
      <c r="S35" s="78"/>
      <c r="T35" s="81"/>
    </row>
    <row r="36" spans="1:20" s="92" customFormat="1" ht="16.5">
      <c r="A36" s="96"/>
      <c r="B36" s="125"/>
      <c r="C36" s="123"/>
      <c r="D36" s="40"/>
      <c r="E36" s="40"/>
      <c r="F36" s="33"/>
      <c r="G36" s="78"/>
      <c r="H36" s="78"/>
      <c r="I36" s="78"/>
      <c r="J36" s="78"/>
      <c r="K36" s="78"/>
      <c r="L36" s="78"/>
      <c r="M36" s="80"/>
      <c r="N36" s="78"/>
      <c r="O36" s="78"/>
      <c r="P36" s="78"/>
      <c r="Q36" s="78"/>
      <c r="R36" s="78"/>
      <c r="S36" s="78"/>
      <c r="T36" s="81"/>
    </row>
    <row r="37" spans="1:20" s="13" customFormat="1" ht="16.5">
      <c r="A37" s="96"/>
      <c r="B37" s="46"/>
      <c r="C37" s="40"/>
      <c r="D37" s="40"/>
      <c r="E37" s="40"/>
      <c r="F37" s="34"/>
      <c r="G37" s="79"/>
      <c r="H37" s="79"/>
      <c r="I37" s="79"/>
      <c r="J37" s="79"/>
      <c r="K37" s="79"/>
      <c r="L37" s="79"/>
      <c r="M37" s="60"/>
      <c r="N37" s="79"/>
      <c r="O37" s="79"/>
      <c r="P37" s="79"/>
      <c r="Q37" s="79"/>
      <c r="R37" s="79"/>
      <c r="S37" s="79"/>
      <c r="T37" s="82"/>
    </row>
    <row r="38" spans="1:20" s="48" customFormat="1" ht="17.25" thickBot="1">
      <c r="A38" s="96"/>
      <c r="B38" s="46"/>
      <c r="C38" s="40"/>
      <c r="D38" s="123"/>
      <c r="E38" s="40"/>
      <c r="F38" s="43"/>
      <c r="G38" s="79"/>
      <c r="H38" s="79"/>
      <c r="I38" s="79"/>
      <c r="J38" s="79"/>
      <c r="K38" s="79"/>
      <c r="L38" s="79"/>
      <c r="M38" s="60"/>
      <c r="N38" s="79"/>
      <c r="O38" s="79"/>
      <c r="P38" s="79"/>
      <c r="Q38" s="79"/>
      <c r="R38" s="79"/>
      <c r="S38" s="79"/>
      <c r="T38" s="82"/>
    </row>
    <row r="39" spans="1:20" s="49" customFormat="1" ht="16.5">
      <c r="A39" s="96"/>
      <c r="B39" s="46"/>
      <c r="C39" s="40"/>
      <c r="D39" s="40"/>
      <c r="E39" s="40"/>
      <c r="F39" s="34"/>
      <c r="G39" s="79"/>
      <c r="H39" s="79"/>
      <c r="I39" s="79"/>
      <c r="J39" s="79"/>
      <c r="K39" s="79"/>
      <c r="L39" s="79"/>
      <c r="M39" s="60"/>
      <c r="N39" s="79"/>
      <c r="O39" s="79"/>
      <c r="P39" s="79"/>
      <c r="Q39" s="79"/>
      <c r="R39" s="79"/>
      <c r="S39" s="79"/>
      <c r="T39" s="82"/>
    </row>
    <row r="40" spans="1:20" ht="16.5">
      <c r="A40" s="8"/>
      <c r="B40" s="46"/>
      <c r="C40" s="40"/>
      <c r="D40" s="123"/>
      <c r="E40" s="123"/>
      <c r="F40" s="38"/>
      <c r="G40" s="79"/>
      <c r="H40" s="79"/>
      <c r="I40" s="79"/>
      <c r="J40" s="79"/>
      <c r="K40" s="79"/>
      <c r="L40" s="79"/>
      <c r="M40" s="60"/>
      <c r="N40" s="79"/>
      <c r="O40" s="79"/>
      <c r="P40" s="79"/>
      <c r="Q40" s="79"/>
      <c r="R40" s="79"/>
      <c r="S40" s="79"/>
      <c r="T40" s="82"/>
    </row>
    <row r="41" spans="1:20" s="13" customFormat="1" ht="18" customHeight="1">
      <c r="A41" s="96"/>
      <c r="B41" s="46"/>
      <c r="C41" s="40"/>
      <c r="D41" s="40"/>
      <c r="E41" s="40"/>
      <c r="F41" s="34"/>
      <c r="G41" s="79"/>
      <c r="H41" s="79"/>
      <c r="I41" s="79"/>
      <c r="J41" s="79"/>
      <c r="K41" s="79"/>
      <c r="L41" s="79"/>
      <c r="M41" s="60"/>
      <c r="N41" s="79"/>
      <c r="O41" s="79"/>
      <c r="P41" s="79"/>
      <c r="Q41" s="79"/>
      <c r="R41" s="79"/>
      <c r="S41" s="79"/>
      <c r="T41" s="82"/>
    </row>
    <row r="42" spans="1:20" ht="16.5">
      <c r="A42" s="8"/>
      <c r="B42" s="46"/>
      <c r="C42" s="40"/>
      <c r="D42" s="123"/>
      <c r="E42" s="40"/>
      <c r="F42" s="43"/>
      <c r="G42" s="79"/>
      <c r="H42" s="79"/>
      <c r="I42" s="79"/>
      <c r="J42" s="79"/>
      <c r="K42" s="79"/>
      <c r="L42" s="79"/>
      <c r="M42" s="60"/>
      <c r="N42" s="79"/>
      <c r="O42" s="79"/>
      <c r="P42" s="79"/>
      <c r="Q42" s="79"/>
      <c r="R42" s="79"/>
      <c r="S42" s="79"/>
      <c r="T42" s="82"/>
    </row>
    <row r="43" spans="1:20" ht="17.25" customHeight="1">
      <c r="A43" s="8"/>
      <c r="B43" s="46"/>
      <c r="C43" s="40"/>
      <c r="D43" s="123"/>
      <c r="E43" s="40"/>
      <c r="F43" s="43"/>
      <c r="G43" s="79"/>
      <c r="H43" s="79"/>
      <c r="I43" s="79"/>
      <c r="J43" s="79"/>
      <c r="K43" s="79"/>
      <c r="L43" s="79"/>
      <c r="M43" s="60"/>
      <c r="N43" s="79"/>
      <c r="O43" s="79"/>
      <c r="P43" s="79"/>
      <c r="Q43" s="79"/>
      <c r="R43" s="79"/>
      <c r="S43" s="79"/>
      <c r="T43" s="82"/>
    </row>
    <row r="44" spans="1:20" ht="16.5">
      <c r="A44" s="8"/>
      <c r="B44" s="46"/>
      <c r="C44" s="40"/>
      <c r="D44" s="123"/>
      <c r="E44" s="40"/>
      <c r="F44" s="43"/>
      <c r="G44" s="79"/>
      <c r="H44" s="79"/>
      <c r="I44" s="79"/>
      <c r="J44" s="79"/>
      <c r="K44" s="79"/>
      <c r="L44" s="79"/>
      <c r="M44" s="60"/>
      <c r="N44" s="79"/>
      <c r="O44" s="79"/>
      <c r="P44" s="79"/>
      <c r="Q44" s="79"/>
      <c r="R44" s="79"/>
      <c r="S44" s="79"/>
      <c r="T44" s="82"/>
    </row>
    <row r="45" spans="1:20" ht="16.5">
      <c r="A45" s="8"/>
      <c r="B45" s="46"/>
      <c r="C45" s="40"/>
      <c r="D45" s="123"/>
      <c r="E45" s="40"/>
      <c r="F45" s="43"/>
      <c r="G45" s="79"/>
      <c r="H45" s="79"/>
      <c r="I45" s="79"/>
      <c r="J45" s="79"/>
      <c r="K45" s="79"/>
      <c r="L45" s="79"/>
      <c r="M45" s="60"/>
      <c r="N45" s="79"/>
      <c r="O45" s="79"/>
      <c r="P45" s="79"/>
      <c r="Q45" s="79"/>
      <c r="R45" s="79"/>
      <c r="S45" s="79"/>
      <c r="T45" s="82"/>
    </row>
    <row r="46" spans="1:20" ht="23.25" customHeight="1">
      <c r="A46" s="8"/>
      <c r="B46" s="46"/>
      <c r="C46" s="40"/>
      <c r="D46" s="40"/>
      <c r="E46" s="40"/>
      <c r="F46" s="34"/>
      <c r="G46" s="79"/>
      <c r="H46" s="79"/>
      <c r="I46" s="79"/>
      <c r="J46" s="79"/>
      <c r="K46" s="79"/>
      <c r="L46" s="79"/>
      <c r="M46" s="60"/>
      <c r="N46" s="79"/>
      <c r="O46" s="79"/>
      <c r="P46" s="79"/>
      <c r="Q46" s="79"/>
      <c r="R46" s="79"/>
      <c r="S46" s="79"/>
      <c r="T46" s="82"/>
    </row>
    <row r="47" spans="1:20" ht="16.5">
      <c r="A47" s="8"/>
      <c r="B47" s="46"/>
      <c r="C47" s="40"/>
      <c r="D47" s="123"/>
      <c r="E47" s="40"/>
      <c r="F47" s="43"/>
      <c r="G47" s="79"/>
      <c r="H47" s="79"/>
      <c r="I47" s="79"/>
      <c r="J47" s="79"/>
      <c r="K47" s="79"/>
      <c r="L47" s="79"/>
      <c r="M47" s="60"/>
      <c r="N47" s="79"/>
      <c r="O47" s="79"/>
      <c r="P47" s="79"/>
      <c r="Q47" s="79"/>
      <c r="R47" s="79"/>
      <c r="S47" s="79"/>
      <c r="T47" s="82"/>
    </row>
    <row r="48" spans="1:20" ht="17.25" thickBot="1">
      <c r="A48" s="126"/>
      <c r="B48" s="127"/>
      <c r="C48" s="128"/>
      <c r="D48" s="128"/>
      <c r="E48" s="128"/>
      <c r="F48" s="90"/>
      <c r="G48" s="84"/>
      <c r="H48" s="84"/>
      <c r="I48" s="84"/>
      <c r="J48" s="84"/>
      <c r="K48" s="84"/>
      <c r="L48" s="84"/>
      <c r="M48" s="85"/>
      <c r="N48" s="84"/>
      <c r="O48" s="84"/>
      <c r="P48" s="84"/>
      <c r="Q48" s="84"/>
      <c r="R48" s="84"/>
      <c r="S48" s="84"/>
      <c r="T48" s="86"/>
    </row>
    <row r="49" spans="7:20" ht="16.5">
      <c r="G49" s="87"/>
      <c r="H49" s="87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7:20" ht="16.5">
      <c r="G50" s="87"/>
      <c r="H50" s="87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7:20" ht="16.5">
      <c r="G51" s="87"/>
      <c r="H51" s="8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7:20" ht="16.5">
      <c r="G52" s="87"/>
      <c r="H52" s="87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7:20" ht="16.5">
      <c r="G53" s="87"/>
      <c r="H53" s="8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7:20" ht="16.5">
      <c r="G54" s="87"/>
      <c r="H54" s="87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7:20" ht="16.5">
      <c r="G55" s="87"/>
      <c r="H55" s="87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7:20" ht="16.5">
      <c r="G56" s="87"/>
      <c r="H56" s="87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7:20" ht="16.5">
      <c r="G57" s="87"/>
      <c r="H57" s="87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7:20" ht="16.5">
      <c r="G58" s="87"/>
      <c r="H58" s="87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7:20" ht="16.5">
      <c r="G59" s="87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7:20" ht="16.5">
      <c r="G60" s="87"/>
      <c r="H60" s="8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7:20" ht="16.5"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7:20" ht="16.5">
      <c r="G62" s="87"/>
      <c r="H62" s="87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7:20" ht="16.5">
      <c r="G63" s="87"/>
      <c r="H63" s="87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7:20" ht="16.5">
      <c r="G64" s="87"/>
      <c r="H64" s="87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7:20" ht="16.5">
      <c r="G65" s="87"/>
      <c r="H65" s="87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7:20" ht="16.5">
      <c r="G66" s="87"/>
      <c r="H66" s="87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7:20" ht="16.5">
      <c r="G67" s="87"/>
      <c r="H67" s="87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7:20" ht="16.5">
      <c r="G68" s="87"/>
      <c r="H68" s="87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7:20" ht="16.5">
      <c r="G69" s="87"/>
      <c r="H69" s="87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7:20" ht="16.5">
      <c r="G70" s="87"/>
      <c r="H70" s="87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7:20" ht="16.5">
      <c r="G71" s="87"/>
      <c r="H71" s="87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7:20" ht="16.5">
      <c r="G72" s="87"/>
      <c r="H72" s="87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7:20" ht="16.5">
      <c r="G73" s="87"/>
      <c r="H73" s="87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7:20" ht="16.5">
      <c r="G74" s="87"/>
      <c r="H74" s="87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7:20" ht="16.5">
      <c r="G75" s="87"/>
      <c r="H75" s="87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7:20" ht="16.5">
      <c r="G76" s="87"/>
      <c r="H76" s="87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7:20" ht="16.5">
      <c r="G77" s="87"/>
      <c r="H77" s="87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7:20" ht="16.5">
      <c r="G78" s="87"/>
      <c r="H78" s="87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7:20" ht="16.5">
      <c r="G79" s="87"/>
      <c r="H79" s="87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7:20" ht="16.5">
      <c r="G80" s="87"/>
      <c r="H80" s="87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7:20" ht="16.5">
      <c r="G81" s="87"/>
      <c r="H81" s="87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7:20" ht="16.5">
      <c r="G82" s="87"/>
      <c r="H82" s="87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7:20" ht="16.5">
      <c r="G83" s="87"/>
      <c r="H83" s="87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7:20" ht="16.5">
      <c r="G84" s="87"/>
      <c r="H84" s="87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7:20" ht="16.5">
      <c r="G85" s="87"/>
      <c r="H85" s="87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7:20" ht="16.5">
      <c r="G86" s="87"/>
      <c r="H86" s="87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7:20" ht="16.5">
      <c r="G87" s="87"/>
      <c r="H87" s="87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7:20" ht="16.5">
      <c r="G88" s="87"/>
      <c r="H88" s="87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7:20" ht="16.5">
      <c r="G89" s="87"/>
      <c r="H89" s="87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7:20" ht="16.5">
      <c r="G90" s="87"/>
      <c r="H90" s="87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7:20" ht="16.5">
      <c r="G91" s="87"/>
      <c r="H91" s="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7:20" ht="16.5">
      <c r="G92" s="87"/>
      <c r="H92" s="87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7:20" ht="16.5">
      <c r="G93" s="87"/>
      <c r="H93" s="87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7:20" ht="16.5">
      <c r="G94" s="87"/>
      <c r="H94" s="87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7:20" ht="16.5">
      <c r="G95" s="87"/>
      <c r="H95" s="87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7:20" ht="16.5">
      <c r="G96" s="87"/>
      <c r="H96" s="87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7:20" ht="16.5">
      <c r="G97" s="87"/>
      <c r="H97" s="87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7:20" ht="16.5">
      <c r="G98" s="87"/>
      <c r="H98" s="87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7:20" ht="16.5">
      <c r="G99" s="87"/>
      <c r="H99" s="87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7:20" ht="16.5">
      <c r="G100" s="87"/>
      <c r="H100" s="87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7:20" ht="16.5">
      <c r="G101" s="87"/>
      <c r="H101" s="87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7:20" ht="16.5">
      <c r="G102" s="87"/>
      <c r="H102" s="87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7:20" ht="16.5">
      <c r="G103" s="87"/>
      <c r="H103" s="87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7:20" ht="16.5">
      <c r="G104" s="87"/>
      <c r="H104" s="87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7:20" ht="16.5">
      <c r="G105" s="87"/>
      <c r="H105" s="87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7:20" ht="16.5">
      <c r="G106" s="87"/>
      <c r="H106" s="87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7:20" ht="16.5">
      <c r="G107" s="87"/>
      <c r="H107" s="87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7:20" ht="16.5">
      <c r="G108" s="87"/>
      <c r="H108" s="87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7:20" ht="16.5">
      <c r="G109" s="87"/>
      <c r="H109" s="87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7:20" ht="16.5">
      <c r="G110" s="87"/>
      <c r="H110" s="87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7:20" ht="16.5">
      <c r="G111" s="87"/>
      <c r="H111" s="87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7:20" ht="16.5">
      <c r="G112" s="87"/>
      <c r="H112" s="87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7:20" ht="16.5">
      <c r="G113" s="87"/>
      <c r="H113" s="87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7:20" ht="16.5">
      <c r="G114" s="87"/>
      <c r="H114" s="87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7:20" ht="16.5">
      <c r="G115" s="87"/>
      <c r="H115" s="87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7:20" ht="16.5">
      <c r="G116" s="87"/>
      <c r="H116" s="87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7:20" ht="16.5">
      <c r="G117" s="87"/>
      <c r="H117" s="87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7:20" ht="16.5">
      <c r="G118" s="87"/>
      <c r="H118" s="87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7:20" ht="16.5">
      <c r="G119" s="87"/>
      <c r="H119" s="87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7:20" ht="16.5">
      <c r="G120" s="87"/>
      <c r="H120" s="87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7:20" ht="16.5">
      <c r="G121" s="87"/>
      <c r="H121" s="87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7:20" ht="16.5">
      <c r="G122" s="87"/>
      <c r="H122" s="87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7:20" ht="16.5">
      <c r="G123" s="87"/>
      <c r="H123" s="87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7:20" ht="16.5">
      <c r="G124" s="87"/>
      <c r="H124" s="87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7:20" ht="16.5">
      <c r="G125" s="87"/>
      <c r="H125" s="87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7:20" ht="16.5">
      <c r="G126" s="87"/>
      <c r="H126" s="87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7:20" ht="16.5">
      <c r="G127" s="87"/>
      <c r="H127" s="87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7:20" ht="16.5">
      <c r="G128" s="87"/>
      <c r="H128" s="87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7:20" ht="16.5">
      <c r="G129" s="87"/>
      <c r="H129" s="87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7:20" ht="16.5">
      <c r="G130" s="87"/>
      <c r="H130" s="87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7:20" ht="16.5">
      <c r="G131" s="87"/>
      <c r="H131" s="87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7:20" ht="16.5">
      <c r="G132" s="87"/>
      <c r="H132" s="87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7:20" ht="16.5">
      <c r="G133" s="87"/>
      <c r="H133" s="87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7:20" ht="16.5">
      <c r="G134" s="87"/>
      <c r="H134" s="87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7:20" ht="16.5">
      <c r="G135" s="87"/>
      <c r="H135" s="87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7:20" ht="16.5">
      <c r="G136" s="87"/>
      <c r="H136" s="87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7:20" ht="16.5">
      <c r="G137" s="87"/>
      <c r="H137" s="87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7:20" ht="16.5">
      <c r="G138" s="87"/>
      <c r="H138" s="87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</sheetData>
  <mergeCells count="20">
    <mergeCell ref="A4:E4"/>
    <mergeCell ref="T6:T7"/>
    <mergeCell ref="M6:M7"/>
    <mergeCell ref="N6:N7"/>
    <mergeCell ref="Q6:Q7"/>
    <mergeCell ref="R6:R7"/>
    <mergeCell ref="O6:O7"/>
    <mergeCell ref="P6:P7"/>
    <mergeCell ref="S6:S7"/>
    <mergeCell ref="S5:T5"/>
    <mergeCell ref="B6:B7"/>
    <mergeCell ref="C6:C7"/>
    <mergeCell ref="D6:D7"/>
    <mergeCell ref="Q5:R5"/>
    <mergeCell ref="E6:E7"/>
    <mergeCell ref="F6:F7"/>
    <mergeCell ref="B5:F5"/>
    <mergeCell ref="M5:N5"/>
    <mergeCell ref="O5:P5"/>
    <mergeCell ref="G5:L5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zoomScale="75" zoomScaleNormal="75" zoomScaleSheetLayoutView="75" workbookViewId="0" topLeftCell="A1">
      <pane xSplit="6" ySplit="7" topLeftCell="L20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L14" sqref="L14"/>
    </sheetView>
  </sheetViews>
  <sheetFormatPr defaultColWidth="9.00390625" defaultRowHeight="16.5"/>
  <cols>
    <col min="1" max="1" width="2.625" style="0" customWidth="1"/>
    <col min="2" max="2" width="3.125" style="0" customWidth="1"/>
    <col min="3" max="5" width="2.625" style="0" customWidth="1"/>
    <col min="6" max="6" width="17.625" style="58" customWidth="1"/>
    <col min="7" max="7" width="14.625" style="58" customWidth="1"/>
    <col min="8" max="8" width="13.625" style="58" customWidth="1"/>
    <col min="9" max="10" width="14.625" style="0" customWidth="1"/>
    <col min="11" max="11" width="13.625" style="0" customWidth="1"/>
    <col min="12" max="12" width="14.625" style="0" customWidth="1"/>
    <col min="13" max="13" width="14.25390625" style="0" customWidth="1"/>
    <col min="14" max="19" width="14.125" style="0" customWidth="1"/>
    <col min="20" max="20" width="14.2539062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155</v>
      </c>
      <c r="M2" s="5" t="s">
        <v>156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178</v>
      </c>
      <c r="M3" s="64" t="s">
        <v>176</v>
      </c>
    </row>
    <row r="4" spans="1:20" s="8" customFormat="1" ht="16.5" customHeight="1" thickBot="1">
      <c r="A4" s="178" t="s">
        <v>157</v>
      </c>
      <c r="B4" s="179"/>
      <c r="C4" s="179"/>
      <c r="D4" s="179"/>
      <c r="E4" s="179"/>
      <c r="I4" s="9"/>
      <c r="J4" s="9"/>
      <c r="L4" s="10" t="s">
        <v>4</v>
      </c>
      <c r="M4" s="11" t="s">
        <v>158</v>
      </c>
      <c r="T4" s="10" t="s">
        <v>5</v>
      </c>
    </row>
    <row r="5" spans="1:20" s="13" customFormat="1" ht="20.25" customHeight="1">
      <c r="A5" s="12" t="s">
        <v>6</v>
      </c>
      <c r="B5" s="173" t="s">
        <v>159</v>
      </c>
      <c r="C5" s="173"/>
      <c r="D5" s="173"/>
      <c r="E5" s="173"/>
      <c r="F5" s="173"/>
      <c r="G5" s="175" t="s">
        <v>160</v>
      </c>
      <c r="H5" s="176"/>
      <c r="I5" s="176"/>
      <c r="J5" s="176"/>
      <c r="K5" s="176"/>
      <c r="L5" s="177"/>
      <c r="M5" s="174" t="s">
        <v>161</v>
      </c>
      <c r="N5" s="170"/>
      <c r="O5" s="169" t="s">
        <v>7</v>
      </c>
      <c r="P5" s="170"/>
      <c r="Q5" s="169" t="s">
        <v>8</v>
      </c>
      <c r="R5" s="170"/>
      <c r="S5" s="169" t="s">
        <v>9</v>
      </c>
      <c r="T5" s="174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15" t="s">
        <v>16</v>
      </c>
      <c r="H6" s="16" t="s">
        <v>17</v>
      </c>
      <c r="I6" s="17" t="s">
        <v>18</v>
      </c>
      <c r="J6" s="18" t="s">
        <v>19</v>
      </c>
      <c r="K6" s="19" t="s">
        <v>20</v>
      </c>
      <c r="L6" s="20" t="s">
        <v>18</v>
      </c>
      <c r="M6" s="182" t="s">
        <v>162</v>
      </c>
      <c r="N6" s="171" t="s">
        <v>21</v>
      </c>
      <c r="O6" s="171" t="s">
        <v>163</v>
      </c>
      <c r="P6" s="171" t="s">
        <v>22</v>
      </c>
      <c r="Q6" s="171" t="s">
        <v>162</v>
      </c>
      <c r="R6" s="171" t="s">
        <v>21</v>
      </c>
      <c r="S6" s="171" t="s">
        <v>163</v>
      </c>
      <c r="T6" s="180" t="s">
        <v>22</v>
      </c>
    </row>
    <row r="7" spans="1:20" s="13" customFormat="1" ht="21" customHeight="1">
      <c r="A7" s="108" t="s">
        <v>23</v>
      </c>
      <c r="B7" s="168"/>
      <c r="C7" s="168"/>
      <c r="D7" s="168"/>
      <c r="E7" s="168"/>
      <c r="F7" s="172"/>
      <c r="G7" s="115" t="s">
        <v>24</v>
      </c>
      <c r="H7" s="117" t="s">
        <v>25</v>
      </c>
      <c r="I7" s="115" t="s">
        <v>164</v>
      </c>
      <c r="J7" s="115" t="s">
        <v>24</v>
      </c>
      <c r="K7" s="117" t="s">
        <v>25</v>
      </c>
      <c r="L7" s="115" t="s">
        <v>164</v>
      </c>
      <c r="M7" s="183"/>
      <c r="N7" s="172"/>
      <c r="O7" s="172"/>
      <c r="P7" s="172"/>
      <c r="Q7" s="172"/>
      <c r="R7" s="172"/>
      <c r="S7" s="172"/>
      <c r="T7" s="181"/>
    </row>
    <row r="8" spans="1:20" s="13" customFormat="1" ht="23.25" customHeight="1">
      <c r="A8" s="96"/>
      <c r="B8" s="46"/>
      <c r="C8" s="40"/>
      <c r="D8" s="40"/>
      <c r="E8" s="40"/>
      <c r="F8" s="24" t="s">
        <v>150</v>
      </c>
      <c r="G8" s="77">
        <f>'921-1(經常)'!G8</f>
        <v>335350</v>
      </c>
      <c r="H8" s="77">
        <f>'921-1(經常)'!H8</f>
        <v>0</v>
      </c>
      <c r="I8" s="77">
        <f>'921-1(經常)'!I8</f>
        <v>335350</v>
      </c>
      <c r="J8" s="77">
        <f>'921-1(經常)'!J8</f>
        <v>1162444840</v>
      </c>
      <c r="K8" s="77">
        <f>'921-1(經常)'!K8</f>
        <v>0</v>
      </c>
      <c r="L8" s="113">
        <f>'921-1(經常)'!L8</f>
        <v>1162444840</v>
      </c>
      <c r="M8" s="112">
        <f>'921-1(經常)'!M8</f>
        <v>0</v>
      </c>
      <c r="N8" s="77">
        <f>'921-1(經常)'!N8</f>
        <v>852973479</v>
      </c>
      <c r="O8" s="77">
        <f>'921-1(經常)'!O8</f>
        <v>335350</v>
      </c>
      <c r="P8" s="77">
        <f>'921-1(經常)'!P8</f>
        <v>309471361</v>
      </c>
      <c r="Q8" s="77">
        <f>'921-1(經常)'!Q8</f>
        <v>0</v>
      </c>
      <c r="R8" s="77">
        <f>'921-1(經常)'!R8</f>
        <v>0</v>
      </c>
      <c r="S8" s="77">
        <f>'921-1(經常)'!S8</f>
        <v>0</v>
      </c>
      <c r="T8" s="129">
        <f>'921-1(經常)'!T8</f>
        <v>0</v>
      </c>
    </row>
    <row r="9" spans="1:20" s="44" customFormat="1" ht="22.5" customHeight="1">
      <c r="A9" s="26">
        <v>90</v>
      </c>
      <c r="B9" s="40">
        <v>1</v>
      </c>
      <c r="C9" s="40"/>
      <c r="D9" s="40"/>
      <c r="E9" s="40"/>
      <c r="F9" s="27" t="s">
        <v>151</v>
      </c>
      <c r="G9" s="78">
        <f>'921-1(經常)'!G9</f>
        <v>0</v>
      </c>
      <c r="H9" s="78">
        <f>'921-1(經常)'!H9</f>
        <v>0</v>
      </c>
      <c r="I9" s="78">
        <f>'921-1(經常)'!I9</f>
        <v>0</v>
      </c>
      <c r="J9" s="78">
        <f>'921-1(經常)'!J9</f>
        <v>1054461219</v>
      </c>
      <c r="K9" s="78">
        <f>'921-1(經常)'!K9</f>
        <v>0</v>
      </c>
      <c r="L9" s="78">
        <f>'921-1(經常)'!L9</f>
        <v>1054461219</v>
      </c>
      <c r="M9" s="80">
        <f>'921-1(經常)'!M9</f>
        <v>0</v>
      </c>
      <c r="N9" s="78">
        <f>'921-1(經常)'!N9</f>
        <v>825727918</v>
      </c>
      <c r="O9" s="78">
        <f>'921-1(經常)'!O9</f>
        <v>0</v>
      </c>
      <c r="P9" s="78">
        <f>'921-1(經常)'!P9</f>
        <v>228733301</v>
      </c>
      <c r="Q9" s="78">
        <f>'921-1(經常)'!Q9</f>
        <v>0</v>
      </c>
      <c r="R9" s="78">
        <f>'921-1(經常)'!R9</f>
        <v>0</v>
      </c>
      <c r="S9" s="78">
        <f>'921-1(經常)'!S9</f>
        <v>0</v>
      </c>
      <c r="T9" s="81">
        <f>'921-1(經常)'!T9</f>
        <v>0</v>
      </c>
    </row>
    <row r="10" spans="1:20" s="94" customFormat="1" ht="22.5" customHeight="1">
      <c r="A10" s="26"/>
      <c r="B10" s="40">
        <v>2</v>
      </c>
      <c r="C10" s="40"/>
      <c r="D10" s="40"/>
      <c r="E10" s="40"/>
      <c r="F10" s="27" t="s">
        <v>152</v>
      </c>
      <c r="G10" s="93">
        <f>'921-1(經常)'!G16</f>
        <v>0</v>
      </c>
      <c r="H10" s="93">
        <f>'921-1(經常)'!H16</f>
        <v>0</v>
      </c>
      <c r="I10" s="93">
        <f>'921-1(經常)'!I16</f>
        <v>0</v>
      </c>
      <c r="J10" s="93">
        <f>'921-1(經常)'!J16</f>
        <v>2645060</v>
      </c>
      <c r="K10" s="93">
        <f>'921-1(經常)'!K16</f>
        <v>0</v>
      </c>
      <c r="L10" s="93">
        <f>'921-1(經常)'!L16</f>
        <v>2645060</v>
      </c>
      <c r="M10" s="133">
        <f>'921-1(經常)'!M16</f>
        <v>0</v>
      </c>
      <c r="N10" s="93">
        <f>'921-1(經常)'!N16</f>
        <v>1282188</v>
      </c>
      <c r="O10" s="93">
        <f>'921-1(經常)'!O16</f>
        <v>0</v>
      </c>
      <c r="P10" s="93">
        <f>'921-1(經常)'!P16</f>
        <v>1362872</v>
      </c>
      <c r="Q10" s="93">
        <f>'921-1(經常)'!Q16</f>
        <v>0</v>
      </c>
      <c r="R10" s="93">
        <f>'921-1(經常)'!R16</f>
        <v>0</v>
      </c>
      <c r="S10" s="93">
        <f>'921-1(經常)'!S16</f>
        <v>0</v>
      </c>
      <c r="T10" s="130">
        <f>'921-1(經常)'!T16</f>
        <v>0</v>
      </c>
    </row>
    <row r="11" spans="1:20" s="45" customFormat="1" ht="22.5" customHeight="1">
      <c r="A11" s="8"/>
      <c r="B11" s="46">
        <v>4</v>
      </c>
      <c r="C11" s="40"/>
      <c r="D11" s="40"/>
      <c r="E11" s="40"/>
      <c r="F11" s="27" t="s">
        <v>153</v>
      </c>
      <c r="G11" s="93">
        <f>'921-1(經常)'!G23</f>
        <v>0</v>
      </c>
      <c r="H11" s="93">
        <f>'921-1(經常)'!H23</f>
        <v>0</v>
      </c>
      <c r="I11" s="93">
        <f>'921-1(經常)'!I23</f>
        <v>0</v>
      </c>
      <c r="J11" s="93">
        <f>'921-1(經常)'!J23</f>
        <v>62737</v>
      </c>
      <c r="K11" s="93">
        <f>'921-1(經常)'!K23</f>
        <v>0</v>
      </c>
      <c r="L11" s="93">
        <f>'921-1(經常)'!L23</f>
        <v>62737</v>
      </c>
      <c r="M11" s="133">
        <f>'921-1(經常)'!M23</f>
        <v>0</v>
      </c>
      <c r="N11" s="93">
        <f>'921-1(經常)'!N23</f>
        <v>0</v>
      </c>
      <c r="O11" s="93">
        <f>'921-1(經常)'!O23</f>
        <v>0</v>
      </c>
      <c r="P11" s="93">
        <f>'921-1(經常)'!P23</f>
        <v>62737</v>
      </c>
      <c r="Q11" s="93">
        <f>'921-1(經常)'!Q23</f>
        <v>0</v>
      </c>
      <c r="R11" s="93">
        <f>'921-1(經常)'!R23</f>
        <v>0</v>
      </c>
      <c r="S11" s="93">
        <f>'921-1(經常)'!S23</f>
        <v>0</v>
      </c>
      <c r="T11" s="130">
        <f>'921-1(經常)'!T23</f>
        <v>0</v>
      </c>
    </row>
    <row r="12" spans="1:20" s="45" customFormat="1" ht="22.5" customHeight="1">
      <c r="A12" s="8"/>
      <c r="B12" s="46">
        <v>5</v>
      </c>
      <c r="C12" s="40"/>
      <c r="D12" s="40"/>
      <c r="E12" s="40"/>
      <c r="F12" s="27" t="s">
        <v>154</v>
      </c>
      <c r="G12" s="78">
        <f>'921-1(經常)'!G27</f>
        <v>0</v>
      </c>
      <c r="H12" s="78">
        <f>'921-1(經常)'!H27</f>
        <v>0</v>
      </c>
      <c r="I12" s="78">
        <f>'921-1(經常)'!I27</f>
        <v>0</v>
      </c>
      <c r="J12" s="78">
        <f>'921-1(經常)'!J27</f>
        <v>3378000</v>
      </c>
      <c r="K12" s="78">
        <f>'921-1(經常)'!K27</f>
        <v>0</v>
      </c>
      <c r="L12" s="78">
        <f>'921-1(經常)'!L27</f>
        <v>3378000</v>
      </c>
      <c r="M12" s="80">
        <f>'921-1(經常)'!M27</f>
        <v>0</v>
      </c>
      <c r="N12" s="78">
        <f>'921-1(經常)'!N27</f>
        <v>0</v>
      </c>
      <c r="O12" s="78">
        <f>'921-1(經常)'!O27</f>
        <v>0</v>
      </c>
      <c r="P12" s="78">
        <f>'921-1(經常)'!P27</f>
        <v>3378000</v>
      </c>
      <c r="Q12" s="78">
        <f>'921-1(經常)'!Q27</f>
        <v>0</v>
      </c>
      <c r="R12" s="78">
        <f>'921-1(經常)'!R27</f>
        <v>0</v>
      </c>
      <c r="S12" s="78">
        <f>'921-1(經常)'!S27</f>
        <v>0</v>
      </c>
      <c r="T12" s="81">
        <f>'921-1(經常)'!T27</f>
        <v>0</v>
      </c>
    </row>
    <row r="13" spans="1:20" s="45" customFormat="1" ht="22.5" customHeight="1" hidden="1">
      <c r="A13" s="8"/>
      <c r="B13" s="101">
        <v>6</v>
      </c>
      <c r="C13" s="97"/>
      <c r="D13" s="97"/>
      <c r="E13" s="97"/>
      <c r="F13" s="27" t="s">
        <v>56</v>
      </c>
      <c r="G13" s="78">
        <f>'921-1(經常)'!G31</f>
        <v>0</v>
      </c>
      <c r="H13" s="78">
        <f>'921-1(經常)'!H31</f>
        <v>0</v>
      </c>
      <c r="I13" s="78">
        <f>'921-1(經常)'!I31</f>
        <v>0</v>
      </c>
      <c r="J13" s="78">
        <f>'921-1(經常)'!J31</f>
        <v>0</v>
      </c>
      <c r="K13" s="78">
        <f>'921-1(經常)'!K31</f>
        <v>0</v>
      </c>
      <c r="L13" s="78">
        <f>'921-1(經常)'!L31</f>
        <v>0</v>
      </c>
      <c r="M13" s="80">
        <f>'921-1(經常)'!M31</f>
        <v>0</v>
      </c>
      <c r="N13" s="78">
        <f>'921-1(經常)'!N31</f>
        <v>0</v>
      </c>
      <c r="O13" s="78">
        <f>'921-1(經常)'!O31</f>
        <v>0</v>
      </c>
      <c r="P13" s="78">
        <f>'921-1(經常)'!P31</f>
        <v>0</v>
      </c>
      <c r="Q13" s="78">
        <f>'921-1(經常)'!Q31</f>
        <v>0</v>
      </c>
      <c r="R13" s="78">
        <f>'921-1(經常)'!R31</f>
        <v>0</v>
      </c>
      <c r="S13" s="78">
        <f>'921-1(經常)'!S31</f>
        <v>0</v>
      </c>
      <c r="T13" s="81">
        <f>'921-1(經常)'!T31</f>
        <v>0</v>
      </c>
    </row>
    <row r="14" spans="1:20" s="94" customFormat="1" ht="22.5" customHeight="1">
      <c r="A14" s="95"/>
      <c r="B14" s="101">
        <v>11</v>
      </c>
      <c r="C14" s="97"/>
      <c r="D14" s="97"/>
      <c r="E14" s="97"/>
      <c r="F14" s="27" t="s">
        <v>59</v>
      </c>
      <c r="G14" s="93">
        <f>'921-1(經常)'!G35</f>
        <v>335350</v>
      </c>
      <c r="H14" s="93">
        <f>'921-1(經常)'!H35</f>
        <v>0</v>
      </c>
      <c r="I14" s="93">
        <f>'921-1(經常)'!I35</f>
        <v>335350</v>
      </c>
      <c r="J14" s="93">
        <f>'921-1(經常)'!J35</f>
        <v>101897824</v>
      </c>
      <c r="K14" s="93">
        <f>'921-1(經常)'!K35</f>
        <v>0</v>
      </c>
      <c r="L14" s="93">
        <f>'921-1(經常)'!L35</f>
        <v>101897824</v>
      </c>
      <c r="M14" s="133">
        <f>'921-1(經常)'!M35</f>
        <v>0</v>
      </c>
      <c r="N14" s="93">
        <f>'921-1(經常)'!N35</f>
        <v>25963373</v>
      </c>
      <c r="O14" s="93">
        <f>'921-1(經常)'!O35</f>
        <v>335350</v>
      </c>
      <c r="P14" s="93">
        <f>'921-1(經常)'!P35</f>
        <v>75934451</v>
      </c>
      <c r="Q14" s="93">
        <f>'921-1(經常)'!Q35</f>
        <v>0</v>
      </c>
      <c r="R14" s="93">
        <f>'921-1(經常)'!R35</f>
        <v>0</v>
      </c>
      <c r="S14" s="93">
        <f>'921-1(經常)'!S35</f>
        <v>0</v>
      </c>
      <c r="T14" s="130">
        <f>'921-1(經常)'!T35</f>
        <v>0</v>
      </c>
    </row>
    <row r="15" spans="1:20" s="42" customFormat="1" ht="22.5" customHeight="1">
      <c r="A15" s="26"/>
      <c r="B15" s="39"/>
      <c r="C15" s="39"/>
      <c r="D15" s="39"/>
      <c r="E15" s="39"/>
      <c r="F15" s="34"/>
      <c r="G15" s="83"/>
      <c r="H15" s="83"/>
      <c r="I15" s="79"/>
      <c r="J15" s="79"/>
      <c r="K15" s="79"/>
      <c r="L15" s="79"/>
      <c r="M15" s="60"/>
      <c r="N15" s="79"/>
      <c r="O15" s="79"/>
      <c r="P15" s="79"/>
      <c r="Q15" s="79"/>
      <c r="R15" s="79"/>
      <c r="S15" s="79"/>
      <c r="T15" s="82"/>
    </row>
    <row r="16" spans="1:20" s="42" customFormat="1" ht="22.5" customHeight="1">
      <c r="A16" s="26"/>
      <c r="B16" s="40"/>
      <c r="C16" s="40"/>
      <c r="D16" s="123"/>
      <c r="E16" s="40"/>
      <c r="F16" s="43"/>
      <c r="G16" s="83"/>
      <c r="H16" s="83"/>
      <c r="I16" s="79"/>
      <c r="J16" s="79"/>
      <c r="K16" s="79"/>
      <c r="L16" s="79"/>
      <c r="M16" s="60"/>
      <c r="N16" s="79"/>
      <c r="O16" s="79"/>
      <c r="P16" s="79"/>
      <c r="Q16" s="79"/>
      <c r="R16" s="79"/>
      <c r="S16" s="79"/>
      <c r="T16" s="82"/>
    </row>
    <row r="17" spans="1:20" s="94" customFormat="1" ht="22.5" customHeight="1">
      <c r="A17" s="26"/>
      <c r="B17" s="40"/>
      <c r="C17" s="40"/>
      <c r="D17" s="40"/>
      <c r="E17" s="40"/>
      <c r="F17" s="33"/>
      <c r="G17" s="93"/>
      <c r="H17" s="93"/>
      <c r="I17" s="78"/>
      <c r="J17" s="78"/>
      <c r="K17" s="78"/>
      <c r="L17" s="78"/>
      <c r="M17" s="80"/>
      <c r="N17" s="78"/>
      <c r="O17" s="78"/>
      <c r="P17" s="78"/>
      <c r="Q17" s="78"/>
      <c r="R17" s="78"/>
      <c r="S17" s="78"/>
      <c r="T17" s="81"/>
    </row>
    <row r="18" spans="1:20" s="94" customFormat="1" ht="22.5" customHeight="1">
      <c r="A18" s="26"/>
      <c r="B18" s="40"/>
      <c r="C18" s="40"/>
      <c r="D18" s="40"/>
      <c r="E18" s="40"/>
      <c r="F18" s="33"/>
      <c r="G18" s="93"/>
      <c r="H18" s="93"/>
      <c r="I18" s="78"/>
      <c r="J18" s="78"/>
      <c r="K18" s="78"/>
      <c r="L18" s="78"/>
      <c r="M18" s="80"/>
      <c r="N18" s="78"/>
      <c r="O18" s="78"/>
      <c r="P18" s="78"/>
      <c r="Q18" s="78"/>
      <c r="R18" s="78"/>
      <c r="S18" s="78"/>
      <c r="T18" s="81"/>
    </row>
    <row r="19" spans="1:20" s="44" customFormat="1" ht="22.5" customHeight="1">
      <c r="A19" s="100"/>
      <c r="B19" s="40"/>
      <c r="C19" s="40"/>
      <c r="D19" s="40"/>
      <c r="E19" s="40"/>
      <c r="F19" s="34"/>
      <c r="G19" s="83"/>
      <c r="H19" s="83"/>
      <c r="I19" s="79"/>
      <c r="J19" s="79"/>
      <c r="K19" s="79"/>
      <c r="L19" s="79"/>
      <c r="M19" s="80"/>
      <c r="N19" s="79"/>
      <c r="O19" s="78"/>
      <c r="P19" s="79"/>
      <c r="Q19" s="78"/>
      <c r="R19" s="78"/>
      <c r="S19" s="79"/>
      <c r="T19" s="82"/>
    </row>
    <row r="20" spans="1:20" ht="22.5" customHeight="1">
      <c r="A20" s="8"/>
      <c r="B20" s="46"/>
      <c r="C20" s="40"/>
      <c r="D20" s="40"/>
      <c r="E20" s="40"/>
      <c r="F20" s="43"/>
      <c r="G20" s="83"/>
      <c r="H20" s="83"/>
      <c r="I20" s="79"/>
      <c r="J20" s="79"/>
      <c r="K20" s="79"/>
      <c r="L20" s="79"/>
      <c r="M20" s="60"/>
      <c r="N20" s="79"/>
      <c r="O20" s="79"/>
      <c r="P20" s="79"/>
      <c r="Q20" s="79"/>
      <c r="R20" s="79"/>
      <c r="S20" s="79"/>
      <c r="T20" s="82"/>
    </row>
    <row r="21" spans="1:20" s="45" customFormat="1" ht="21.75" customHeight="1">
      <c r="A21" s="8"/>
      <c r="B21" s="46"/>
      <c r="C21" s="40"/>
      <c r="D21" s="40"/>
      <c r="E21" s="40"/>
      <c r="F21" s="33"/>
      <c r="G21" s="93"/>
      <c r="H21" s="93"/>
      <c r="I21" s="78"/>
      <c r="J21" s="78"/>
      <c r="K21" s="78"/>
      <c r="L21" s="78"/>
      <c r="M21" s="80"/>
      <c r="N21" s="78"/>
      <c r="O21" s="78"/>
      <c r="P21" s="78"/>
      <c r="Q21" s="78"/>
      <c r="R21" s="78"/>
      <c r="S21" s="78"/>
      <c r="T21" s="81"/>
    </row>
    <row r="22" spans="1:20" ht="16.5">
      <c r="A22" s="96"/>
      <c r="B22" s="46"/>
      <c r="C22" s="40"/>
      <c r="D22" s="40"/>
      <c r="E22" s="40"/>
      <c r="F22" s="34"/>
      <c r="G22" s="83"/>
      <c r="H22" s="83"/>
      <c r="I22" s="79"/>
      <c r="J22" s="79"/>
      <c r="K22" s="79"/>
      <c r="L22" s="79"/>
      <c r="M22" s="60"/>
      <c r="N22" s="79"/>
      <c r="O22" s="79"/>
      <c r="P22" s="79"/>
      <c r="Q22" s="79"/>
      <c r="R22" s="79"/>
      <c r="S22" s="79"/>
      <c r="T22" s="82"/>
    </row>
    <row r="23" spans="1:20" ht="20.25" customHeight="1">
      <c r="A23" s="8"/>
      <c r="B23" s="46"/>
      <c r="C23" s="40"/>
      <c r="D23" s="123"/>
      <c r="E23" s="40"/>
      <c r="F23" s="43"/>
      <c r="G23" s="83"/>
      <c r="H23" s="83"/>
      <c r="I23" s="79"/>
      <c r="J23" s="79"/>
      <c r="K23" s="79"/>
      <c r="L23" s="79"/>
      <c r="M23" s="60"/>
      <c r="N23" s="79"/>
      <c r="O23" s="79"/>
      <c r="P23" s="79"/>
      <c r="Q23" s="79"/>
      <c r="R23" s="79"/>
      <c r="S23" s="79"/>
      <c r="T23" s="82"/>
    </row>
    <row r="24" spans="1:20" s="45" customFormat="1" ht="19.5">
      <c r="A24" s="8"/>
      <c r="B24" s="46"/>
      <c r="C24" s="40"/>
      <c r="D24" s="40"/>
      <c r="E24" s="40"/>
      <c r="F24" s="27"/>
      <c r="G24" s="93"/>
      <c r="H24" s="93"/>
      <c r="I24" s="78"/>
      <c r="J24" s="78"/>
      <c r="K24" s="78"/>
      <c r="L24" s="78"/>
      <c r="M24" s="80"/>
      <c r="N24" s="78"/>
      <c r="O24" s="78"/>
      <c r="P24" s="78"/>
      <c r="Q24" s="78"/>
      <c r="R24" s="78"/>
      <c r="S24" s="78"/>
      <c r="T24" s="81"/>
    </row>
    <row r="25" spans="1:20" s="45" customFormat="1" ht="20.25" customHeight="1">
      <c r="A25" s="8"/>
      <c r="B25" s="46"/>
      <c r="C25" s="40"/>
      <c r="D25" s="40"/>
      <c r="E25" s="40"/>
      <c r="F25" s="33"/>
      <c r="G25" s="93"/>
      <c r="H25" s="93"/>
      <c r="I25" s="78"/>
      <c r="J25" s="78"/>
      <c r="K25" s="78"/>
      <c r="L25" s="78"/>
      <c r="M25" s="80"/>
      <c r="N25" s="78"/>
      <c r="O25" s="78"/>
      <c r="P25" s="78"/>
      <c r="Q25" s="78"/>
      <c r="R25" s="78"/>
      <c r="S25" s="78"/>
      <c r="T25" s="81"/>
    </row>
    <row r="26" spans="1:20" s="13" customFormat="1" ht="45" customHeight="1">
      <c r="A26" s="96"/>
      <c r="B26" s="46"/>
      <c r="C26" s="40"/>
      <c r="D26" s="40"/>
      <c r="E26" s="40"/>
      <c r="F26" s="34"/>
      <c r="G26" s="83"/>
      <c r="H26" s="83"/>
      <c r="I26" s="79"/>
      <c r="J26" s="79"/>
      <c r="K26" s="79"/>
      <c r="L26" s="79"/>
      <c r="M26" s="60"/>
      <c r="N26" s="79"/>
      <c r="O26" s="79"/>
      <c r="P26" s="79"/>
      <c r="Q26" s="79"/>
      <c r="R26" s="79"/>
      <c r="S26" s="79"/>
      <c r="T26" s="82"/>
    </row>
    <row r="27" spans="1:20" ht="66.75" customHeight="1">
      <c r="A27" s="8"/>
      <c r="B27" s="46"/>
      <c r="C27" s="124"/>
      <c r="D27" s="123"/>
      <c r="E27" s="40"/>
      <c r="F27" s="38"/>
      <c r="G27" s="83"/>
      <c r="H27" s="83"/>
      <c r="I27" s="79"/>
      <c r="J27" s="79"/>
      <c r="K27" s="79"/>
      <c r="L27" s="79"/>
      <c r="M27" s="60"/>
      <c r="N27" s="79"/>
      <c r="O27" s="79"/>
      <c r="P27" s="79"/>
      <c r="Q27" s="79"/>
      <c r="R27" s="79"/>
      <c r="S27" s="79"/>
      <c r="T27" s="82"/>
    </row>
    <row r="28" spans="1:20" s="45" customFormat="1" ht="19.5">
      <c r="A28" s="8"/>
      <c r="B28" s="46"/>
      <c r="C28" s="40"/>
      <c r="D28" s="40"/>
      <c r="E28" s="40"/>
      <c r="F28" s="27"/>
      <c r="G28" s="78"/>
      <c r="H28" s="78"/>
      <c r="I28" s="78"/>
      <c r="J28" s="78"/>
      <c r="K28" s="78"/>
      <c r="L28" s="78"/>
      <c r="M28" s="80"/>
      <c r="N28" s="78"/>
      <c r="O28" s="78"/>
      <c r="P28" s="78"/>
      <c r="Q28" s="78"/>
      <c r="R28" s="78"/>
      <c r="S28" s="78"/>
      <c r="T28" s="81"/>
    </row>
    <row r="29" spans="1:20" s="45" customFormat="1" ht="16.5">
      <c r="A29" s="8"/>
      <c r="B29" s="46"/>
      <c r="C29" s="40"/>
      <c r="D29" s="40"/>
      <c r="E29" s="40"/>
      <c r="F29" s="33"/>
      <c r="G29" s="78"/>
      <c r="H29" s="78"/>
      <c r="I29" s="78"/>
      <c r="J29" s="78"/>
      <c r="K29" s="78"/>
      <c r="L29" s="78"/>
      <c r="M29" s="80"/>
      <c r="N29" s="78"/>
      <c r="O29" s="78"/>
      <c r="P29" s="78"/>
      <c r="Q29" s="78"/>
      <c r="R29" s="78"/>
      <c r="S29" s="78"/>
      <c r="T29" s="81"/>
    </row>
    <row r="30" spans="1:20" ht="16.5">
      <c r="A30" s="8"/>
      <c r="B30" s="46"/>
      <c r="C30" s="40"/>
      <c r="D30" s="40"/>
      <c r="E30" s="40"/>
      <c r="F30" s="34"/>
      <c r="G30" s="79"/>
      <c r="H30" s="79"/>
      <c r="I30" s="79"/>
      <c r="J30" s="79"/>
      <c r="K30" s="79"/>
      <c r="L30" s="79"/>
      <c r="M30" s="60"/>
      <c r="N30" s="79"/>
      <c r="O30" s="79"/>
      <c r="P30" s="79"/>
      <c r="Q30" s="79"/>
      <c r="R30" s="79"/>
      <c r="S30" s="79"/>
      <c r="T30" s="82"/>
    </row>
    <row r="31" spans="1:20" ht="16.5">
      <c r="A31" s="8"/>
      <c r="B31" s="46"/>
      <c r="C31" s="40"/>
      <c r="D31" s="40"/>
      <c r="E31" s="40"/>
      <c r="F31" s="43"/>
      <c r="G31" s="79"/>
      <c r="H31" s="79"/>
      <c r="I31" s="79"/>
      <c r="J31" s="79"/>
      <c r="K31" s="79"/>
      <c r="L31" s="79"/>
      <c r="M31" s="60"/>
      <c r="N31" s="79"/>
      <c r="O31" s="79"/>
      <c r="P31" s="79"/>
      <c r="Q31" s="79"/>
      <c r="R31" s="79"/>
      <c r="S31" s="79"/>
      <c r="T31" s="82"/>
    </row>
    <row r="32" spans="1:20" s="45" customFormat="1" ht="19.5">
      <c r="A32" s="8"/>
      <c r="B32" s="46"/>
      <c r="C32" s="40"/>
      <c r="D32" s="40"/>
      <c r="E32" s="40"/>
      <c r="F32" s="27"/>
      <c r="G32" s="78"/>
      <c r="H32" s="78"/>
      <c r="I32" s="78"/>
      <c r="J32" s="78"/>
      <c r="K32" s="78"/>
      <c r="L32" s="78"/>
      <c r="M32" s="80"/>
      <c r="N32" s="78"/>
      <c r="O32" s="78"/>
      <c r="P32" s="78"/>
      <c r="Q32" s="78"/>
      <c r="R32" s="78"/>
      <c r="S32" s="78"/>
      <c r="T32" s="81"/>
    </row>
    <row r="33" spans="1:20" s="45" customFormat="1" ht="16.5">
      <c r="A33" s="8"/>
      <c r="B33" s="46"/>
      <c r="C33" s="40"/>
      <c r="D33" s="40"/>
      <c r="E33" s="40"/>
      <c r="F33" s="33"/>
      <c r="G33" s="79"/>
      <c r="H33" s="79"/>
      <c r="I33" s="79"/>
      <c r="J33" s="79"/>
      <c r="K33" s="79"/>
      <c r="L33" s="79"/>
      <c r="M33" s="80"/>
      <c r="N33" s="78"/>
      <c r="O33" s="78"/>
      <c r="P33" s="78"/>
      <c r="Q33" s="78"/>
      <c r="R33" s="78"/>
      <c r="S33" s="78"/>
      <c r="T33" s="81"/>
    </row>
    <row r="34" spans="2:20" s="8" customFormat="1" ht="16.5">
      <c r="B34" s="46"/>
      <c r="C34" s="40"/>
      <c r="D34" s="40"/>
      <c r="E34" s="40"/>
      <c r="F34" s="34"/>
      <c r="G34" s="79"/>
      <c r="H34" s="79"/>
      <c r="I34" s="79"/>
      <c r="J34" s="79"/>
      <c r="K34" s="79"/>
      <c r="L34" s="79"/>
      <c r="M34" s="60"/>
      <c r="N34" s="79"/>
      <c r="O34" s="79"/>
      <c r="P34" s="79"/>
      <c r="Q34" s="79"/>
      <c r="R34" s="79"/>
      <c r="S34" s="79"/>
      <c r="T34" s="82"/>
    </row>
    <row r="35" spans="1:20" ht="16.5">
      <c r="A35" s="8"/>
      <c r="B35" s="46"/>
      <c r="C35" s="40"/>
      <c r="D35" s="40"/>
      <c r="E35" s="40"/>
      <c r="F35" s="47"/>
      <c r="G35" s="79"/>
      <c r="H35" s="79"/>
      <c r="I35" s="79"/>
      <c r="J35" s="79"/>
      <c r="K35" s="79"/>
      <c r="L35" s="79"/>
      <c r="M35" s="60"/>
      <c r="N35" s="79"/>
      <c r="O35" s="79"/>
      <c r="P35" s="79"/>
      <c r="Q35" s="79"/>
      <c r="R35" s="79"/>
      <c r="S35" s="79"/>
      <c r="T35" s="82"/>
    </row>
    <row r="36" spans="1:20" s="45" customFormat="1" ht="18.75" customHeight="1">
      <c r="A36" s="8"/>
      <c r="B36" s="46"/>
      <c r="C36" s="40"/>
      <c r="D36" s="40"/>
      <c r="E36" s="40"/>
      <c r="F36" s="27"/>
      <c r="G36" s="78"/>
      <c r="H36" s="78"/>
      <c r="I36" s="78"/>
      <c r="J36" s="78"/>
      <c r="K36" s="78"/>
      <c r="L36" s="78"/>
      <c r="M36" s="80"/>
      <c r="N36" s="78"/>
      <c r="O36" s="78"/>
      <c r="P36" s="78"/>
      <c r="Q36" s="78"/>
      <c r="R36" s="78"/>
      <c r="S36" s="78"/>
      <c r="T36" s="81"/>
    </row>
    <row r="37" spans="1:20" s="92" customFormat="1" ht="16.5">
      <c r="A37" s="96"/>
      <c r="B37" s="125"/>
      <c r="C37" s="123"/>
      <c r="D37" s="40"/>
      <c r="E37" s="40"/>
      <c r="F37" s="33"/>
      <c r="G37" s="78"/>
      <c r="H37" s="78"/>
      <c r="I37" s="78"/>
      <c r="J37" s="78"/>
      <c r="K37" s="78"/>
      <c r="L37" s="78"/>
      <c r="M37" s="80"/>
      <c r="N37" s="78"/>
      <c r="O37" s="78"/>
      <c r="P37" s="78"/>
      <c r="Q37" s="78"/>
      <c r="R37" s="78"/>
      <c r="S37" s="78"/>
      <c r="T37" s="81"/>
    </row>
    <row r="38" spans="1:20" s="13" customFormat="1" ht="16.5">
      <c r="A38" s="96"/>
      <c r="B38" s="46"/>
      <c r="C38" s="40"/>
      <c r="D38" s="40"/>
      <c r="E38" s="40"/>
      <c r="F38" s="34"/>
      <c r="G38" s="79"/>
      <c r="H38" s="79"/>
      <c r="I38" s="79"/>
      <c r="J38" s="79"/>
      <c r="K38" s="79"/>
      <c r="L38" s="79"/>
      <c r="M38" s="60"/>
      <c r="N38" s="79"/>
      <c r="O38" s="79"/>
      <c r="P38" s="79"/>
      <c r="Q38" s="79"/>
      <c r="R38" s="79"/>
      <c r="S38" s="79"/>
      <c r="T38" s="82"/>
    </row>
    <row r="39" spans="1:20" s="48" customFormat="1" ht="17.25" thickBot="1">
      <c r="A39" s="96"/>
      <c r="B39" s="46"/>
      <c r="C39" s="40"/>
      <c r="D39" s="123"/>
      <c r="E39" s="40"/>
      <c r="F39" s="43"/>
      <c r="G39" s="79"/>
      <c r="H39" s="79"/>
      <c r="I39" s="79"/>
      <c r="J39" s="79"/>
      <c r="K39" s="79"/>
      <c r="L39" s="79"/>
      <c r="M39" s="60"/>
      <c r="N39" s="79"/>
      <c r="O39" s="79"/>
      <c r="P39" s="79"/>
      <c r="Q39" s="79"/>
      <c r="R39" s="79"/>
      <c r="S39" s="79"/>
      <c r="T39" s="82"/>
    </row>
    <row r="40" spans="1:20" s="49" customFormat="1" ht="16.5">
      <c r="A40" s="96"/>
      <c r="B40" s="46"/>
      <c r="C40" s="40"/>
      <c r="D40" s="40"/>
      <c r="E40" s="40"/>
      <c r="F40" s="34"/>
      <c r="G40" s="79"/>
      <c r="H40" s="79"/>
      <c r="I40" s="79"/>
      <c r="J40" s="79"/>
      <c r="K40" s="79"/>
      <c r="L40" s="79"/>
      <c r="M40" s="60"/>
      <c r="N40" s="79"/>
      <c r="O40" s="79"/>
      <c r="P40" s="79"/>
      <c r="Q40" s="79"/>
      <c r="R40" s="79"/>
      <c r="S40" s="79"/>
      <c r="T40" s="82"/>
    </row>
    <row r="41" spans="1:20" ht="16.5">
      <c r="A41" s="8"/>
      <c r="B41" s="46"/>
      <c r="C41" s="40"/>
      <c r="D41" s="123"/>
      <c r="E41" s="123"/>
      <c r="F41" s="38"/>
      <c r="G41" s="79"/>
      <c r="H41" s="79"/>
      <c r="I41" s="79"/>
      <c r="J41" s="79"/>
      <c r="K41" s="79"/>
      <c r="L41" s="79"/>
      <c r="M41" s="60"/>
      <c r="N41" s="79"/>
      <c r="O41" s="79"/>
      <c r="P41" s="79"/>
      <c r="Q41" s="79"/>
      <c r="R41" s="79"/>
      <c r="S41" s="79"/>
      <c r="T41" s="82"/>
    </row>
    <row r="42" spans="1:20" s="13" customFormat="1" ht="16.5">
      <c r="A42" s="96"/>
      <c r="B42" s="46"/>
      <c r="C42" s="40"/>
      <c r="D42" s="40"/>
      <c r="E42" s="40"/>
      <c r="F42" s="34"/>
      <c r="G42" s="79"/>
      <c r="H42" s="79"/>
      <c r="I42" s="79"/>
      <c r="J42" s="79"/>
      <c r="K42" s="79"/>
      <c r="L42" s="79"/>
      <c r="M42" s="60"/>
      <c r="N42" s="79"/>
      <c r="O42" s="79"/>
      <c r="P42" s="79"/>
      <c r="Q42" s="79"/>
      <c r="R42" s="79"/>
      <c r="S42" s="79"/>
      <c r="T42" s="82"/>
    </row>
    <row r="43" spans="1:20" ht="16.5">
      <c r="A43" s="8"/>
      <c r="B43" s="46"/>
      <c r="C43" s="40"/>
      <c r="D43" s="123"/>
      <c r="E43" s="40"/>
      <c r="F43" s="43"/>
      <c r="G43" s="79"/>
      <c r="H43" s="79"/>
      <c r="I43" s="79"/>
      <c r="J43" s="79"/>
      <c r="K43" s="79"/>
      <c r="L43" s="79"/>
      <c r="M43" s="60"/>
      <c r="N43" s="79"/>
      <c r="O43" s="79"/>
      <c r="P43" s="79"/>
      <c r="Q43" s="79"/>
      <c r="R43" s="79"/>
      <c r="S43" s="79"/>
      <c r="T43" s="82"/>
    </row>
    <row r="44" spans="1:20" ht="16.5">
      <c r="A44" s="8"/>
      <c r="B44" s="46"/>
      <c r="C44" s="40"/>
      <c r="D44" s="123"/>
      <c r="E44" s="40"/>
      <c r="F44" s="43"/>
      <c r="G44" s="79"/>
      <c r="H44" s="79"/>
      <c r="I44" s="79"/>
      <c r="J44" s="79"/>
      <c r="K44" s="79"/>
      <c r="L44" s="79"/>
      <c r="M44" s="60"/>
      <c r="N44" s="79"/>
      <c r="O44" s="79"/>
      <c r="P44" s="79"/>
      <c r="Q44" s="79"/>
      <c r="R44" s="79"/>
      <c r="S44" s="79"/>
      <c r="T44" s="82"/>
    </row>
    <row r="45" spans="1:20" ht="16.5">
      <c r="A45" s="8"/>
      <c r="B45" s="46"/>
      <c r="C45" s="40"/>
      <c r="D45" s="123"/>
      <c r="E45" s="40"/>
      <c r="F45" s="43"/>
      <c r="G45" s="79"/>
      <c r="H45" s="79"/>
      <c r="I45" s="79"/>
      <c r="J45" s="79"/>
      <c r="K45" s="79"/>
      <c r="L45" s="79"/>
      <c r="M45" s="60"/>
      <c r="N45" s="79"/>
      <c r="O45" s="79"/>
      <c r="P45" s="79"/>
      <c r="Q45" s="79"/>
      <c r="R45" s="79"/>
      <c r="S45" s="79"/>
      <c r="T45" s="82"/>
    </row>
    <row r="46" spans="1:20" ht="16.5">
      <c r="A46" s="8"/>
      <c r="B46" s="46"/>
      <c r="C46" s="40"/>
      <c r="D46" s="123"/>
      <c r="E46" s="40"/>
      <c r="F46" s="43"/>
      <c r="G46" s="79"/>
      <c r="H46" s="79"/>
      <c r="I46" s="79"/>
      <c r="J46" s="79"/>
      <c r="K46" s="79"/>
      <c r="L46" s="79"/>
      <c r="M46" s="60"/>
      <c r="N46" s="79"/>
      <c r="O46" s="79"/>
      <c r="P46" s="79"/>
      <c r="Q46" s="79"/>
      <c r="R46" s="79"/>
      <c r="S46" s="79"/>
      <c r="T46" s="82"/>
    </row>
    <row r="47" spans="1:20" ht="16.5">
      <c r="A47" s="8"/>
      <c r="B47" s="46"/>
      <c r="C47" s="40"/>
      <c r="D47" s="40"/>
      <c r="E47" s="40"/>
      <c r="F47" s="34"/>
      <c r="G47" s="79"/>
      <c r="H47" s="79"/>
      <c r="I47" s="79"/>
      <c r="J47" s="79"/>
      <c r="K47" s="79"/>
      <c r="L47" s="79"/>
      <c r="M47" s="60"/>
      <c r="N47" s="79"/>
      <c r="O47" s="79"/>
      <c r="P47" s="79"/>
      <c r="Q47" s="79"/>
      <c r="R47" s="79"/>
      <c r="S47" s="79"/>
      <c r="T47" s="82"/>
    </row>
    <row r="48" spans="1:20" ht="16.5">
      <c r="A48" s="8"/>
      <c r="B48" s="46"/>
      <c r="C48" s="40"/>
      <c r="D48" s="123"/>
      <c r="E48" s="40"/>
      <c r="F48" s="43"/>
      <c r="G48" s="79"/>
      <c r="H48" s="79"/>
      <c r="I48" s="79"/>
      <c r="J48" s="79"/>
      <c r="K48" s="79"/>
      <c r="L48" s="79"/>
      <c r="M48" s="60"/>
      <c r="N48" s="79"/>
      <c r="O48" s="79"/>
      <c r="P48" s="79"/>
      <c r="Q48" s="79"/>
      <c r="R48" s="79"/>
      <c r="S48" s="79"/>
      <c r="T48" s="82"/>
    </row>
    <row r="49" spans="1:20" ht="17.25" thickBot="1">
      <c r="A49" s="126"/>
      <c r="B49" s="127"/>
      <c r="C49" s="128"/>
      <c r="D49" s="128"/>
      <c r="E49" s="128"/>
      <c r="F49" s="90"/>
      <c r="G49" s="84"/>
      <c r="H49" s="84"/>
      <c r="I49" s="84"/>
      <c r="J49" s="84"/>
      <c r="K49" s="84"/>
      <c r="L49" s="84"/>
      <c r="M49" s="85"/>
      <c r="N49" s="84"/>
      <c r="O49" s="84"/>
      <c r="P49" s="84"/>
      <c r="Q49" s="84"/>
      <c r="R49" s="84"/>
      <c r="S49" s="84"/>
      <c r="T49" s="86"/>
    </row>
    <row r="50" spans="7:20" ht="16.5">
      <c r="G50" s="87"/>
      <c r="H50" s="87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7:20" ht="16.5">
      <c r="G51" s="87"/>
      <c r="H51" s="8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7:20" ht="16.5">
      <c r="G52" s="87"/>
      <c r="H52" s="87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7:20" ht="16.5">
      <c r="G53" s="87"/>
      <c r="H53" s="8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7:20" ht="16.5">
      <c r="G54" s="87"/>
      <c r="H54" s="87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7:20" ht="16.5">
      <c r="G55" s="87"/>
      <c r="H55" s="87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7:20" ht="16.5">
      <c r="G56" s="87"/>
      <c r="H56" s="87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7:20" ht="16.5">
      <c r="G57" s="87"/>
      <c r="H57" s="87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7:20" ht="16.5">
      <c r="G58" s="87"/>
      <c r="H58" s="87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7:20" ht="16.5">
      <c r="G59" s="87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7:20" ht="16.5">
      <c r="G60" s="87"/>
      <c r="H60" s="8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7:20" ht="16.5"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7:20" ht="16.5">
      <c r="G62" s="87"/>
      <c r="H62" s="87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7:20" ht="16.5">
      <c r="G63" s="87"/>
      <c r="H63" s="87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7:20" ht="16.5">
      <c r="G64" s="87"/>
      <c r="H64" s="87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7:20" ht="16.5">
      <c r="G65" s="87"/>
      <c r="H65" s="87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7:20" ht="16.5">
      <c r="G66" s="87"/>
      <c r="H66" s="87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7:20" ht="16.5">
      <c r="G67" s="87"/>
      <c r="H67" s="87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7:20" ht="16.5">
      <c r="G68" s="87"/>
      <c r="H68" s="87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7:20" ht="16.5">
      <c r="G69" s="87"/>
      <c r="H69" s="87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7:20" ht="16.5">
      <c r="G70" s="87"/>
      <c r="H70" s="87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7:20" ht="16.5">
      <c r="G71" s="87"/>
      <c r="H71" s="87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7:20" ht="16.5">
      <c r="G72" s="87"/>
      <c r="H72" s="87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7:20" ht="16.5">
      <c r="G73" s="87"/>
      <c r="H73" s="87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7:20" ht="16.5">
      <c r="G74" s="87"/>
      <c r="H74" s="87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7:20" ht="16.5">
      <c r="G75" s="87"/>
      <c r="H75" s="87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7:20" ht="16.5">
      <c r="G76" s="87"/>
      <c r="H76" s="87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7:20" ht="16.5">
      <c r="G77" s="87"/>
      <c r="H77" s="87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7:20" ht="16.5">
      <c r="G78" s="87"/>
      <c r="H78" s="87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7:20" ht="16.5">
      <c r="G79" s="87"/>
      <c r="H79" s="87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7:20" ht="16.5">
      <c r="G80" s="87"/>
      <c r="H80" s="87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7:20" ht="16.5">
      <c r="G81" s="87"/>
      <c r="H81" s="87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7:20" ht="16.5">
      <c r="G82" s="87"/>
      <c r="H82" s="87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7:20" ht="16.5">
      <c r="G83" s="87"/>
      <c r="H83" s="87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7:20" ht="16.5">
      <c r="G84" s="87"/>
      <c r="H84" s="87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7:20" ht="16.5">
      <c r="G85" s="87"/>
      <c r="H85" s="87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7:20" ht="16.5">
      <c r="G86" s="87"/>
      <c r="H86" s="87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7:20" ht="16.5">
      <c r="G87" s="87"/>
      <c r="H87" s="87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7:20" ht="16.5">
      <c r="G88" s="87"/>
      <c r="H88" s="87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7:20" ht="16.5">
      <c r="G89" s="87"/>
      <c r="H89" s="87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7:20" ht="16.5">
      <c r="G90" s="87"/>
      <c r="H90" s="87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7:20" ht="16.5">
      <c r="G91" s="87"/>
      <c r="H91" s="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7:20" ht="16.5">
      <c r="G92" s="87"/>
      <c r="H92" s="87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7:20" ht="16.5">
      <c r="G93" s="87"/>
      <c r="H93" s="87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7:20" ht="16.5">
      <c r="G94" s="87"/>
      <c r="H94" s="87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7:20" ht="16.5">
      <c r="G95" s="87"/>
      <c r="H95" s="87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7:20" ht="16.5">
      <c r="G96" s="87"/>
      <c r="H96" s="87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7:20" ht="16.5">
      <c r="G97" s="87"/>
      <c r="H97" s="87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7:20" ht="16.5">
      <c r="G98" s="87"/>
      <c r="H98" s="87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7:20" ht="16.5">
      <c r="G99" s="87"/>
      <c r="H99" s="87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7:20" ht="16.5">
      <c r="G100" s="87"/>
      <c r="H100" s="87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7:20" ht="16.5">
      <c r="G101" s="87"/>
      <c r="H101" s="87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7:20" ht="16.5">
      <c r="G102" s="87"/>
      <c r="H102" s="87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7:20" ht="16.5">
      <c r="G103" s="87"/>
      <c r="H103" s="87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7:20" ht="16.5">
      <c r="G104" s="87"/>
      <c r="H104" s="87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7:20" ht="16.5">
      <c r="G105" s="87"/>
      <c r="H105" s="87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7:20" ht="16.5">
      <c r="G106" s="87"/>
      <c r="H106" s="87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7:20" ht="16.5">
      <c r="G107" s="87"/>
      <c r="H107" s="87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7:20" ht="16.5">
      <c r="G108" s="87"/>
      <c r="H108" s="87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7:20" ht="16.5">
      <c r="G109" s="87"/>
      <c r="H109" s="87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7:20" ht="16.5">
      <c r="G110" s="87"/>
      <c r="H110" s="87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7:20" ht="16.5">
      <c r="G111" s="87"/>
      <c r="H111" s="87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7:20" ht="16.5">
      <c r="G112" s="87"/>
      <c r="H112" s="87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7:20" ht="16.5">
      <c r="G113" s="87"/>
      <c r="H113" s="87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7:20" ht="16.5">
      <c r="G114" s="87"/>
      <c r="H114" s="87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7:20" ht="16.5">
      <c r="G115" s="87"/>
      <c r="H115" s="87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7:20" ht="16.5">
      <c r="G116" s="87"/>
      <c r="H116" s="87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7:20" ht="16.5">
      <c r="G117" s="87"/>
      <c r="H117" s="87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7:20" ht="16.5">
      <c r="G118" s="87"/>
      <c r="H118" s="87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7:20" ht="16.5">
      <c r="G119" s="87"/>
      <c r="H119" s="87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7:20" ht="16.5">
      <c r="G120" s="87"/>
      <c r="H120" s="87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7:20" ht="16.5">
      <c r="G121" s="87"/>
      <c r="H121" s="87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7:20" ht="16.5">
      <c r="G122" s="87"/>
      <c r="H122" s="87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7:20" ht="16.5">
      <c r="G123" s="87"/>
      <c r="H123" s="87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7:20" ht="16.5">
      <c r="G124" s="87"/>
      <c r="H124" s="87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7:20" ht="16.5">
      <c r="G125" s="87"/>
      <c r="H125" s="87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7:20" ht="16.5">
      <c r="G126" s="87"/>
      <c r="H126" s="87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7:20" ht="16.5">
      <c r="G127" s="87"/>
      <c r="H127" s="87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7:20" ht="16.5">
      <c r="G128" s="87"/>
      <c r="H128" s="87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7:20" ht="16.5">
      <c r="G129" s="87"/>
      <c r="H129" s="87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7:20" ht="16.5">
      <c r="G130" s="87"/>
      <c r="H130" s="87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7:20" ht="16.5">
      <c r="G131" s="87"/>
      <c r="H131" s="87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7:20" ht="16.5">
      <c r="G132" s="87"/>
      <c r="H132" s="87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7:20" ht="16.5">
      <c r="G133" s="87"/>
      <c r="H133" s="87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7:20" ht="16.5">
      <c r="G134" s="87"/>
      <c r="H134" s="87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7:20" ht="16.5">
      <c r="G135" s="87"/>
      <c r="H135" s="87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7:20" ht="16.5">
      <c r="G136" s="87"/>
      <c r="H136" s="87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7:20" ht="16.5">
      <c r="G137" s="87"/>
      <c r="H137" s="87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7:20" ht="16.5">
      <c r="G138" s="87"/>
      <c r="H138" s="87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7:20" ht="16.5">
      <c r="G139" s="87"/>
      <c r="H139" s="87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</sheetData>
  <mergeCells count="20">
    <mergeCell ref="A4:E4"/>
    <mergeCell ref="B6:B7"/>
    <mergeCell ref="C6:C7"/>
    <mergeCell ref="D6:D7"/>
    <mergeCell ref="Q5:R5"/>
    <mergeCell ref="E6:E7"/>
    <mergeCell ref="F6:F7"/>
    <mergeCell ref="S5:T5"/>
    <mergeCell ref="B5:F5"/>
    <mergeCell ref="M5:N5"/>
    <mergeCell ref="O5:P5"/>
    <mergeCell ref="G5:L5"/>
    <mergeCell ref="T6:T7"/>
    <mergeCell ref="M6:M7"/>
    <mergeCell ref="S6:S7"/>
    <mergeCell ref="N6:N7"/>
    <mergeCell ref="Q6:Q7"/>
    <mergeCell ref="R6:R7"/>
    <mergeCell ref="O6:O7"/>
    <mergeCell ref="P6:P7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5" zoomScaleNormal="75" zoomScaleSheetLayoutView="75" workbookViewId="0" topLeftCell="A1">
      <pane xSplit="6" ySplit="7" topLeftCell="G1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H9" sqref="H9"/>
    </sheetView>
  </sheetViews>
  <sheetFormatPr defaultColWidth="9.00390625" defaultRowHeight="16.5"/>
  <cols>
    <col min="1" max="1" width="2.625" style="0" customWidth="1"/>
    <col min="2" max="2" width="3.125" style="0" customWidth="1"/>
    <col min="3" max="5" width="2.625" style="0" customWidth="1"/>
    <col min="6" max="6" width="17.625" style="58" customWidth="1"/>
    <col min="7" max="7" width="14.625" style="87" customWidth="1"/>
    <col min="8" max="8" width="13.625" style="87" customWidth="1"/>
    <col min="9" max="10" width="14.625" style="88" customWidth="1"/>
    <col min="11" max="11" width="13.625" style="88" customWidth="1"/>
    <col min="12" max="12" width="14.625" style="88" customWidth="1"/>
    <col min="13" max="13" width="14.25390625" style="88" customWidth="1"/>
    <col min="14" max="20" width="14.125" style="88" customWidth="1"/>
  </cols>
  <sheetData>
    <row r="1" spans="1:20" s="3" customFormat="1" ht="27.75" customHeight="1">
      <c r="A1" s="1"/>
      <c r="B1" s="2"/>
      <c r="C1" s="2"/>
      <c r="D1" s="2"/>
      <c r="E1" s="2"/>
      <c r="F1" s="2"/>
      <c r="G1" s="61"/>
      <c r="H1" s="61"/>
      <c r="I1" s="61"/>
      <c r="J1" s="61"/>
      <c r="K1" s="62"/>
      <c r="L1" s="63" t="s">
        <v>0</v>
      </c>
      <c r="M1" s="64" t="s">
        <v>1</v>
      </c>
      <c r="N1" s="62"/>
      <c r="O1" s="62"/>
      <c r="P1" s="62"/>
      <c r="Q1" s="62"/>
      <c r="R1" s="62"/>
      <c r="S1" s="62"/>
      <c r="T1" s="62"/>
    </row>
    <row r="2" spans="1:20" s="7" customFormat="1" ht="25.5" customHeight="1">
      <c r="A2" s="6"/>
      <c r="B2" s="6"/>
      <c r="C2" s="6"/>
      <c r="D2" s="6"/>
      <c r="E2" s="6"/>
      <c r="F2" s="6"/>
      <c r="G2" s="65"/>
      <c r="H2" s="65"/>
      <c r="I2" s="65"/>
      <c r="J2" s="65"/>
      <c r="K2" s="63"/>
      <c r="L2" s="63" t="s">
        <v>140</v>
      </c>
      <c r="M2" s="64" t="s">
        <v>141</v>
      </c>
      <c r="N2" s="66"/>
      <c r="O2" s="66"/>
      <c r="P2" s="66"/>
      <c r="Q2" s="66"/>
      <c r="R2" s="66"/>
      <c r="S2" s="66"/>
      <c r="T2" s="66"/>
    </row>
    <row r="3" spans="1:20" s="7" customFormat="1" ht="25.5" customHeight="1">
      <c r="A3" s="6"/>
      <c r="B3" s="6"/>
      <c r="C3" s="6"/>
      <c r="D3" s="6"/>
      <c r="E3" s="6"/>
      <c r="F3" s="6"/>
      <c r="G3" s="65"/>
      <c r="H3" s="65"/>
      <c r="I3" s="65"/>
      <c r="J3" s="65"/>
      <c r="K3" s="66"/>
      <c r="L3" s="63" t="s">
        <v>178</v>
      </c>
      <c r="M3" s="64" t="s">
        <v>176</v>
      </c>
      <c r="N3" s="66"/>
      <c r="O3" s="66"/>
      <c r="P3" s="66"/>
      <c r="Q3" s="66"/>
      <c r="R3" s="66"/>
      <c r="S3" s="66"/>
      <c r="T3" s="66"/>
    </row>
    <row r="4" spans="1:20" s="8" customFormat="1" ht="16.5" customHeight="1" thickBot="1">
      <c r="A4" s="178" t="s">
        <v>142</v>
      </c>
      <c r="B4" s="179"/>
      <c r="C4" s="179"/>
      <c r="D4" s="179"/>
      <c r="E4" s="179"/>
      <c r="G4" s="67"/>
      <c r="H4" s="67"/>
      <c r="I4" s="68"/>
      <c r="J4" s="68"/>
      <c r="K4" s="67"/>
      <c r="L4" s="69" t="s">
        <v>4</v>
      </c>
      <c r="M4" s="70" t="s">
        <v>143</v>
      </c>
      <c r="N4" s="67"/>
      <c r="O4" s="67"/>
      <c r="P4" s="67"/>
      <c r="Q4" s="67"/>
      <c r="R4" s="67"/>
      <c r="S4" s="67"/>
      <c r="T4" s="69" t="s">
        <v>5</v>
      </c>
    </row>
    <row r="5" spans="1:20" s="13" customFormat="1" ht="20.25" customHeight="1">
      <c r="A5" s="12" t="s">
        <v>6</v>
      </c>
      <c r="B5" s="173" t="s">
        <v>144</v>
      </c>
      <c r="C5" s="173"/>
      <c r="D5" s="173"/>
      <c r="E5" s="173"/>
      <c r="F5" s="173"/>
      <c r="G5" s="187" t="s">
        <v>145</v>
      </c>
      <c r="H5" s="188"/>
      <c r="I5" s="188"/>
      <c r="J5" s="188"/>
      <c r="K5" s="188"/>
      <c r="L5" s="189"/>
      <c r="M5" s="186" t="s">
        <v>146</v>
      </c>
      <c r="N5" s="185"/>
      <c r="O5" s="184" t="s">
        <v>7</v>
      </c>
      <c r="P5" s="185"/>
      <c r="Q5" s="184" t="s">
        <v>8</v>
      </c>
      <c r="R5" s="185"/>
      <c r="S5" s="184" t="s">
        <v>9</v>
      </c>
      <c r="T5" s="186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71" t="s">
        <v>16</v>
      </c>
      <c r="H6" s="72" t="s">
        <v>17</v>
      </c>
      <c r="I6" s="73" t="s">
        <v>18</v>
      </c>
      <c r="J6" s="74" t="s">
        <v>19</v>
      </c>
      <c r="K6" s="75" t="s">
        <v>20</v>
      </c>
      <c r="L6" s="76" t="s">
        <v>18</v>
      </c>
      <c r="M6" s="192" t="s">
        <v>147</v>
      </c>
      <c r="N6" s="194" t="s">
        <v>21</v>
      </c>
      <c r="O6" s="194" t="s">
        <v>148</v>
      </c>
      <c r="P6" s="194" t="s">
        <v>22</v>
      </c>
      <c r="Q6" s="194" t="s">
        <v>147</v>
      </c>
      <c r="R6" s="194" t="s">
        <v>21</v>
      </c>
      <c r="S6" s="194" t="s">
        <v>148</v>
      </c>
      <c r="T6" s="190" t="s">
        <v>22</v>
      </c>
    </row>
    <row r="7" spans="1:20" s="13" customFormat="1" ht="21" customHeight="1">
      <c r="A7" s="108" t="s">
        <v>23</v>
      </c>
      <c r="B7" s="168"/>
      <c r="C7" s="168"/>
      <c r="D7" s="168"/>
      <c r="E7" s="168"/>
      <c r="F7" s="172"/>
      <c r="G7" s="109" t="s">
        <v>24</v>
      </c>
      <c r="H7" s="111" t="s">
        <v>25</v>
      </c>
      <c r="I7" s="109" t="s">
        <v>149</v>
      </c>
      <c r="J7" s="109" t="s">
        <v>24</v>
      </c>
      <c r="K7" s="111" t="s">
        <v>25</v>
      </c>
      <c r="L7" s="109" t="s">
        <v>149</v>
      </c>
      <c r="M7" s="193"/>
      <c r="N7" s="195"/>
      <c r="O7" s="195"/>
      <c r="P7" s="195"/>
      <c r="Q7" s="195"/>
      <c r="R7" s="195"/>
      <c r="S7" s="195"/>
      <c r="T7" s="191"/>
    </row>
    <row r="8" spans="1:20" s="13" customFormat="1" ht="20.25" customHeight="1">
      <c r="A8" s="96"/>
      <c r="B8" s="46"/>
      <c r="C8" s="40"/>
      <c r="D8" s="40"/>
      <c r="E8" s="40"/>
      <c r="F8" s="24" t="s">
        <v>150</v>
      </c>
      <c r="G8" s="77">
        <f>'921-1(資本)'!G8</f>
        <v>79680289</v>
      </c>
      <c r="H8" s="77">
        <f>'921-1(資本)'!H8</f>
        <v>0</v>
      </c>
      <c r="I8" s="77">
        <f>'921-1(資本)'!I8</f>
        <v>79680289</v>
      </c>
      <c r="J8" s="77">
        <f>'921-1(資本)'!J8</f>
        <v>502449549</v>
      </c>
      <c r="K8" s="77">
        <f>'921-1(資本)'!K8</f>
        <v>0</v>
      </c>
      <c r="L8" s="113">
        <f>'921-1(資本)'!L8</f>
        <v>502449549</v>
      </c>
      <c r="M8" s="112">
        <f>'921-1(資本)'!M8</f>
        <v>10781475</v>
      </c>
      <c r="N8" s="77">
        <f>'921-1(資本)'!N8</f>
        <v>44524877</v>
      </c>
      <c r="O8" s="77">
        <f>'921-1(資本)'!O8</f>
        <v>68898814</v>
      </c>
      <c r="P8" s="77">
        <f>'921-1(資本)'!P8</f>
        <v>457924672</v>
      </c>
      <c r="Q8" s="77">
        <f>'921-1(資本)'!Q8</f>
        <v>0</v>
      </c>
      <c r="R8" s="77">
        <f>'921-1(資本)'!R8</f>
        <v>0</v>
      </c>
      <c r="S8" s="77">
        <f>'921-1(資本)'!S8</f>
        <v>0</v>
      </c>
      <c r="T8" s="129">
        <f>'921-1(資本)'!T8</f>
        <v>0</v>
      </c>
    </row>
    <row r="9" spans="1:20" s="44" customFormat="1" ht="22.5" customHeight="1">
      <c r="A9" s="26">
        <v>90</v>
      </c>
      <c r="B9" s="40">
        <v>1</v>
      </c>
      <c r="C9" s="40"/>
      <c r="D9" s="40"/>
      <c r="E9" s="40"/>
      <c r="F9" s="27" t="s">
        <v>151</v>
      </c>
      <c r="G9" s="78">
        <f>'921-1(資本)'!G9</f>
        <v>0</v>
      </c>
      <c r="H9" s="78">
        <f>'921-1(資本)'!H9</f>
        <v>0</v>
      </c>
      <c r="I9" s="78">
        <f>'921-1(資本)'!I9</f>
        <v>0</v>
      </c>
      <c r="J9" s="78">
        <f>'921-1(資本)'!J9</f>
        <v>33202000</v>
      </c>
      <c r="K9" s="78">
        <f>'921-1(資本)'!K9</f>
        <v>0</v>
      </c>
      <c r="L9" s="78">
        <f>'921-1(資本)'!L9</f>
        <v>33202000</v>
      </c>
      <c r="M9" s="80">
        <f>'921-1(資本)'!M9</f>
        <v>0</v>
      </c>
      <c r="N9" s="78">
        <f>'921-1(資本)'!N9</f>
        <v>17087283</v>
      </c>
      <c r="O9" s="78">
        <f>'921-1(資本)'!O9</f>
        <v>0</v>
      </c>
      <c r="P9" s="78">
        <f>'921-1(資本)'!P9</f>
        <v>16114717</v>
      </c>
      <c r="Q9" s="78">
        <f>'921-1(資本)'!Q9</f>
        <v>0</v>
      </c>
      <c r="R9" s="78">
        <f>'921-1(資本)'!R9</f>
        <v>0</v>
      </c>
      <c r="S9" s="78">
        <f>'921-1(資本)'!S9</f>
        <v>0</v>
      </c>
      <c r="T9" s="81">
        <f>'921-1(資本)'!T9</f>
        <v>0</v>
      </c>
    </row>
    <row r="10" spans="1:20" s="94" customFormat="1" ht="22.5" customHeight="1">
      <c r="A10" s="26"/>
      <c r="B10" s="40">
        <v>2</v>
      </c>
      <c r="C10" s="40"/>
      <c r="D10" s="40"/>
      <c r="E10" s="40"/>
      <c r="F10" s="27" t="s">
        <v>152</v>
      </c>
      <c r="G10" s="93">
        <f>'921-1(資本)'!G16</f>
        <v>0</v>
      </c>
      <c r="H10" s="93">
        <f>'921-1(資本)'!H16</f>
        <v>0</v>
      </c>
      <c r="I10" s="93">
        <f>'921-1(資本)'!I16</f>
        <v>0</v>
      </c>
      <c r="J10" s="93">
        <f>'921-1(資本)'!J16</f>
        <v>9472109</v>
      </c>
      <c r="K10" s="93">
        <f>'921-1(資本)'!K16</f>
        <v>0</v>
      </c>
      <c r="L10" s="93">
        <f>'921-1(資本)'!L16</f>
        <v>9472109</v>
      </c>
      <c r="M10" s="133">
        <f>'921-1(資本)'!M16</f>
        <v>0</v>
      </c>
      <c r="N10" s="93">
        <f>'921-1(資本)'!N16</f>
        <v>925740</v>
      </c>
      <c r="O10" s="93">
        <f>'921-1(資本)'!O16</f>
        <v>0</v>
      </c>
      <c r="P10" s="93">
        <f>'921-1(資本)'!P16</f>
        <v>8546369</v>
      </c>
      <c r="Q10" s="93">
        <f>'921-1(資本)'!Q16</f>
        <v>0</v>
      </c>
      <c r="R10" s="93">
        <f>'921-1(資本)'!R16</f>
        <v>0</v>
      </c>
      <c r="S10" s="93">
        <f>'921-1(資本)'!S16</f>
        <v>0</v>
      </c>
      <c r="T10" s="130">
        <f>'921-1(資本)'!T16</f>
        <v>0</v>
      </c>
    </row>
    <row r="11" spans="1:20" s="45" customFormat="1" ht="22.5" customHeight="1">
      <c r="A11" s="8"/>
      <c r="B11" s="46">
        <v>4</v>
      </c>
      <c r="C11" s="40"/>
      <c r="D11" s="40"/>
      <c r="E11" s="40"/>
      <c r="F11" s="27" t="s">
        <v>153</v>
      </c>
      <c r="G11" s="93">
        <f>'921-1(資本)'!G23</f>
        <v>8141212</v>
      </c>
      <c r="H11" s="93">
        <f>'921-1(資本)'!H23</f>
        <v>0</v>
      </c>
      <c r="I11" s="93">
        <f>'921-1(資本)'!I23</f>
        <v>8141212</v>
      </c>
      <c r="J11" s="93">
        <f>'921-1(資本)'!J23</f>
        <v>45642000</v>
      </c>
      <c r="K11" s="93">
        <f>'921-1(資本)'!K23</f>
        <v>0</v>
      </c>
      <c r="L11" s="93">
        <f>'921-1(資本)'!L23</f>
        <v>45642000</v>
      </c>
      <c r="M11" s="133">
        <f>'921-1(資本)'!M23</f>
        <v>0</v>
      </c>
      <c r="N11" s="93">
        <f>'921-1(資本)'!N23</f>
        <v>780000</v>
      </c>
      <c r="O11" s="93">
        <f>'921-1(資本)'!O23</f>
        <v>8141212</v>
      </c>
      <c r="P11" s="93">
        <f>'921-1(資本)'!P23</f>
        <v>44862000</v>
      </c>
      <c r="Q11" s="93">
        <f>'921-1(資本)'!Q23</f>
        <v>0</v>
      </c>
      <c r="R11" s="93">
        <f>'921-1(資本)'!R23</f>
        <v>0</v>
      </c>
      <c r="S11" s="93">
        <f>'921-1(資本)'!S23</f>
        <v>0</v>
      </c>
      <c r="T11" s="130">
        <f>'921-1(資本)'!T23</f>
        <v>0</v>
      </c>
    </row>
    <row r="12" spans="1:20" s="45" customFormat="1" ht="22.5" customHeight="1">
      <c r="A12" s="8"/>
      <c r="B12" s="46">
        <v>5</v>
      </c>
      <c r="C12" s="40"/>
      <c r="D12" s="40"/>
      <c r="E12" s="40"/>
      <c r="F12" s="27" t="s">
        <v>154</v>
      </c>
      <c r="G12" s="78">
        <f>'921-1(資本)'!G27</f>
        <v>0</v>
      </c>
      <c r="H12" s="78">
        <f>'921-1(資本)'!H27</f>
        <v>0</v>
      </c>
      <c r="I12" s="78">
        <f>'921-1(資本)'!I27</f>
        <v>0</v>
      </c>
      <c r="J12" s="78">
        <f>'921-1(資本)'!J27</f>
        <v>17109678</v>
      </c>
      <c r="K12" s="78">
        <f>'921-1(資本)'!K27</f>
        <v>0</v>
      </c>
      <c r="L12" s="78">
        <f>'921-1(資本)'!L27</f>
        <v>17109678</v>
      </c>
      <c r="M12" s="80">
        <f>'921-1(資本)'!M27</f>
        <v>0</v>
      </c>
      <c r="N12" s="78">
        <f>'921-1(資本)'!N27</f>
        <v>1415766</v>
      </c>
      <c r="O12" s="78">
        <f>'921-1(資本)'!O27</f>
        <v>0</v>
      </c>
      <c r="P12" s="78">
        <f>'921-1(資本)'!P27</f>
        <v>15693912</v>
      </c>
      <c r="Q12" s="78">
        <f>'921-1(資本)'!Q27</f>
        <v>0</v>
      </c>
      <c r="R12" s="78">
        <f>'921-1(資本)'!R27</f>
        <v>0</v>
      </c>
      <c r="S12" s="78">
        <f>'921-1(資本)'!S27</f>
        <v>0</v>
      </c>
      <c r="T12" s="81">
        <f>'921-1(資本)'!T27</f>
        <v>0</v>
      </c>
    </row>
    <row r="13" spans="1:20" s="45" customFormat="1" ht="22.5" customHeight="1">
      <c r="A13" s="8"/>
      <c r="B13" s="101">
        <v>6</v>
      </c>
      <c r="C13" s="97"/>
      <c r="D13" s="97"/>
      <c r="E13" s="97"/>
      <c r="F13" s="27" t="s">
        <v>56</v>
      </c>
      <c r="G13" s="78">
        <f>'921-1(資本)'!G31</f>
        <v>0</v>
      </c>
      <c r="H13" s="78">
        <f>'921-1(資本)'!H31</f>
        <v>0</v>
      </c>
      <c r="I13" s="78">
        <f>'921-1(資本)'!I31</f>
        <v>0</v>
      </c>
      <c r="J13" s="78">
        <f>'921-1(資本)'!J31</f>
        <v>2500000</v>
      </c>
      <c r="K13" s="78">
        <f>'921-1(資本)'!K31</f>
        <v>0</v>
      </c>
      <c r="L13" s="78">
        <f>'921-1(資本)'!L31</f>
        <v>2500000</v>
      </c>
      <c r="M13" s="80">
        <f>'921-1(資本)'!M31</f>
        <v>0</v>
      </c>
      <c r="N13" s="78">
        <f>'921-1(資本)'!N31</f>
        <v>15425</v>
      </c>
      <c r="O13" s="78">
        <f>'921-1(資本)'!O31</f>
        <v>0</v>
      </c>
      <c r="P13" s="78">
        <f>'921-1(資本)'!P31</f>
        <v>2484575</v>
      </c>
      <c r="Q13" s="78">
        <f>'921-1(資本)'!Q31</f>
        <v>0</v>
      </c>
      <c r="R13" s="78">
        <f>'921-1(資本)'!R31</f>
        <v>0</v>
      </c>
      <c r="S13" s="78">
        <f>'921-1(資本)'!S31</f>
        <v>0</v>
      </c>
      <c r="T13" s="81">
        <f>'921-1(資本)'!T31</f>
        <v>0</v>
      </c>
    </row>
    <row r="14" spans="1:20" s="94" customFormat="1" ht="22.5" customHeight="1">
      <c r="A14" s="95"/>
      <c r="B14" s="101">
        <v>11</v>
      </c>
      <c r="C14" s="97"/>
      <c r="D14" s="97"/>
      <c r="E14" s="97"/>
      <c r="F14" s="27" t="s">
        <v>59</v>
      </c>
      <c r="G14" s="93">
        <f>'921-1(資本)'!G35</f>
        <v>71539077</v>
      </c>
      <c r="H14" s="93">
        <f>'921-1(資本)'!H35</f>
        <v>0</v>
      </c>
      <c r="I14" s="93">
        <f>'921-1(資本)'!I35</f>
        <v>71539077</v>
      </c>
      <c r="J14" s="93">
        <f>'921-1(資本)'!J35</f>
        <v>394523762</v>
      </c>
      <c r="K14" s="93">
        <f>'921-1(資本)'!K35</f>
        <v>0</v>
      </c>
      <c r="L14" s="93">
        <f>'921-1(資本)'!L35</f>
        <v>394523762</v>
      </c>
      <c r="M14" s="133">
        <f>'921-1(資本)'!M35</f>
        <v>10781475</v>
      </c>
      <c r="N14" s="93">
        <f>'921-1(資本)'!N35</f>
        <v>24300663</v>
      </c>
      <c r="O14" s="93">
        <f>'921-1(資本)'!O35</f>
        <v>60757602</v>
      </c>
      <c r="P14" s="93">
        <f>'921-1(資本)'!P35</f>
        <v>370223099</v>
      </c>
      <c r="Q14" s="93">
        <f>'921-1(資本)'!Q35</f>
        <v>0</v>
      </c>
      <c r="R14" s="93">
        <f>'921-1(資本)'!R35</f>
        <v>0</v>
      </c>
      <c r="S14" s="93">
        <f>'921-1(資本)'!S35</f>
        <v>0</v>
      </c>
      <c r="T14" s="130">
        <f>'921-1(資本)'!T35</f>
        <v>0</v>
      </c>
    </row>
    <row r="15" spans="1:21" s="42" customFormat="1" ht="22.5" customHeight="1">
      <c r="A15" s="26"/>
      <c r="B15" s="40"/>
      <c r="C15" s="40"/>
      <c r="D15" s="123"/>
      <c r="E15" s="40"/>
      <c r="F15" s="43"/>
      <c r="G15" s="83"/>
      <c r="H15" s="83"/>
      <c r="I15" s="79"/>
      <c r="J15" s="79"/>
      <c r="K15" s="79"/>
      <c r="L15" s="79"/>
      <c r="M15" s="60"/>
      <c r="N15" s="79"/>
      <c r="O15" s="79"/>
      <c r="P15" s="79"/>
      <c r="Q15" s="79"/>
      <c r="R15" s="79"/>
      <c r="S15" s="79"/>
      <c r="T15" s="82"/>
      <c r="U15" s="41"/>
    </row>
    <row r="16" spans="1:20" s="44" customFormat="1" ht="22.5" customHeight="1">
      <c r="A16" s="100"/>
      <c r="B16" s="40"/>
      <c r="C16" s="40"/>
      <c r="D16" s="40"/>
      <c r="E16" s="40"/>
      <c r="F16" s="34"/>
      <c r="G16" s="83"/>
      <c r="H16" s="83"/>
      <c r="I16" s="79"/>
      <c r="J16" s="79"/>
      <c r="K16" s="79"/>
      <c r="L16" s="79"/>
      <c r="M16" s="80"/>
      <c r="N16" s="79"/>
      <c r="O16" s="78"/>
      <c r="P16" s="79"/>
      <c r="Q16" s="78"/>
      <c r="R16" s="78"/>
      <c r="S16" s="79"/>
      <c r="T16" s="82"/>
    </row>
    <row r="17" spans="1:20" s="94" customFormat="1" ht="22.5" customHeight="1">
      <c r="A17" s="26"/>
      <c r="B17" s="40"/>
      <c r="C17" s="40"/>
      <c r="D17" s="40"/>
      <c r="E17" s="40"/>
      <c r="F17" s="33"/>
      <c r="G17" s="93"/>
      <c r="H17" s="93"/>
      <c r="I17" s="78"/>
      <c r="J17" s="78"/>
      <c r="K17" s="78"/>
      <c r="L17" s="78"/>
      <c r="M17" s="80"/>
      <c r="N17" s="78"/>
      <c r="O17" s="78"/>
      <c r="P17" s="78"/>
      <c r="Q17" s="78"/>
      <c r="R17" s="78"/>
      <c r="S17" s="78"/>
      <c r="T17" s="81"/>
    </row>
    <row r="18" spans="1:20" s="44" customFormat="1" ht="22.5" customHeight="1">
      <c r="A18" s="100"/>
      <c r="B18" s="40"/>
      <c r="C18" s="40"/>
      <c r="D18" s="40"/>
      <c r="E18" s="40"/>
      <c r="F18" s="34"/>
      <c r="G18" s="83"/>
      <c r="H18" s="83"/>
      <c r="I18" s="79"/>
      <c r="J18" s="79"/>
      <c r="K18" s="79"/>
      <c r="L18" s="79"/>
      <c r="M18" s="80"/>
      <c r="N18" s="79"/>
      <c r="O18" s="78"/>
      <c r="P18" s="79"/>
      <c r="Q18" s="78"/>
      <c r="R18" s="78"/>
      <c r="S18" s="79"/>
      <c r="T18" s="82"/>
    </row>
    <row r="19" spans="1:20" ht="22.5" customHeight="1">
      <c r="A19" s="8"/>
      <c r="B19" s="46"/>
      <c r="C19" s="40"/>
      <c r="D19" s="40"/>
      <c r="E19" s="40"/>
      <c r="F19" s="43"/>
      <c r="G19" s="83"/>
      <c r="H19" s="83"/>
      <c r="I19" s="79"/>
      <c r="J19" s="79"/>
      <c r="K19" s="79"/>
      <c r="L19" s="79"/>
      <c r="M19" s="60"/>
      <c r="N19" s="79"/>
      <c r="O19" s="79"/>
      <c r="P19" s="79"/>
      <c r="Q19" s="79"/>
      <c r="R19" s="79"/>
      <c r="S19" s="79"/>
      <c r="T19" s="82"/>
    </row>
    <row r="20" spans="1:20" s="45" customFormat="1" ht="20.25" customHeight="1">
      <c r="A20" s="8"/>
      <c r="B20" s="46"/>
      <c r="C20" s="40"/>
      <c r="D20" s="40"/>
      <c r="E20" s="40"/>
      <c r="F20" s="33"/>
      <c r="G20" s="93"/>
      <c r="H20" s="93"/>
      <c r="I20" s="78"/>
      <c r="J20" s="78"/>
      <c r="K20" s="78"/>
      <c r="L20" s="78"/>
      <c r="M20" s="80"/>
      <c r="N20" s="78"/>
      <c r="O20" s="78"/>
      <c r="P20" s="78"/>
      <c r="Q20" s="78"/>
      <c r="R20" s="78"/>
      <c r="S20" s="78"/>
      <c r="T20" s="81"/>
    </row>
    <row r="21" spans="1:20" ht="22.5" customHeight="1">
      <c r="A21" s="96"/>
      <c r="B21" s="46"/>
      <c r="C21" s="40"/>
      <c r="D21" s="40"/>
      <c r="E21" s="40"/>
      <c r="F21" s="34"/>
      <c r="G21" s="83"/>
      <c r="H21" s="83"/>
      <c r="I21" s="79"/>
      <c r="J21" s="79"/>
      <c r="K21" s="79"/>
      <c r="L21" s="79"/>
      <c r="M21" s="60"/>
      <c r="N21" s="79"/>
      <c r="O21" s="79"/>
      <c r="P21" s="79"/>
      <c r="Q21" s="79"/>
      <c r="R21" s="79"/>
      <c r="S21" s="79"/>
      <c r="T21" s="82"/>
    </row>
    <row r="22" spans="1:27" ht="21.75" customHeight="1">
      <c r="A22" s="8"/>
      <c r="B22" s="46"/>
      <c r="C22" s="40"/>
      <c r="D22" s="123"/>
      <c r="E22" s="40"/>
      <c r="F22" s="43"/>
      <c r="G22" s="83"/>
      <c r="H22" s="83"/>
      <c r="I22" s="79"/>
      <c r="J22" s="79"/>
      <c r="K22" s="79"/>
      <c r="L22" s="79"/>
      <c r="M22" s="60"/>
      <c r="N22" s="79"/>
      <c r="O22" s="79"/>
      <c r="P22" s="79"/>
      <c r="Q22" s="79"/>
      <c r="R22" s="79"/>
      <c r="S22" s="79"/>
      <c r="T22" s="82"/>
      <c r="U22" s="35"/>
      <c r="V22" s="35"/>
      <c r="W22" s="35"/>
      <c r="X22" s="35"/>
      <c r="Y22" s="35"/>
      <c r="Z22" s="35"/>
      <c r="AA22" s="37"/>
    </row>
    <row r="23" spans="1:20" s="45" customFormat="1" ht="22.5" customHeight="1">
      <c r="A23" s="8"/>
      <c r="B23" s="46"/>
      <c r="C23" s="40"/>
      <c r="D23" s="40"/>
      <c r="E23" s="40"/>
      <c r="F23" s="27"/>
      <c r="G23" s="93"/>
      <c r="H23" s="93"/>
      <c r="I23" s="78"/>
      <c r="J23" s="78"/>
      <c r="K23" s="78"/>
      <c r="L23" s="78"/>
      <c r="M23" s="80"/>
      <c r="N23" s="78"/>
      <c r="O23" s="78"/>
      <c r="P23" s="78"/>
      <c r="Q23" s="78"/>
      <c r="R23" s="78"/>
      <c r="S23" s="78"/>
      <c r="T23" s="81"/>
    </row>
    <row r="24" spans="1:20" s="45" customFormat="1" ht="26.25" customHeight="1">
      <c r="A24" s="8"/>
      <c r="B24" s="46"/>
      <c r="C24" s="40"/>
      <c r="D24" s="40"/>
      <c r="E24" s="40"/>
      <c r="F24" s="33"/>
      <c r="G24" s="93"/>
      <c r="H24" s="93"/>
      <c r="I24" s="78"/>
      <c r="J24" s="78"/>
      <c r="K24" s="78"/>
      <c r="L24" s="78"/>
      <c r="M24" s="80"/>
      <c r="N24" s="78"/>
      <c r="O24" s="78"/>
      <c r="P24" s="78"/>
      <c r="Q24" s="78"/>
      <c r="R24" s="78"/>
      <c r="S24" s="78"/>
      <c r="T24" s="81"/>
    </row>
    <row r="25" spans="1:20" s="13" customFormat="1" ht="16.5">
      <c r="A25" s="96"/>
      <c r="B25" s="46"/>
      <c r="C25" s="40"/>
      <c r="D25" s="40"/>
      <c r="E25" s="40"/>
      <c r="F25" s="34"/>
      <c r="G25" s="83"/>
      <c r="H25" s="83"/>
      <c r="I25" s="79"/>
      <c r="J25" s="79"/>
      <c r="K25" s="79"/>
      <c r="L25" s="79"/>
      <c r="M25" s="60"/>
      <c r="N25" s="79"/>
      <c r="O25" s="79"/>
      <c r="P25" s="79"/>
      <c r="Q25" s="79"/>
      <c r="R25" s="79"/>
      <c r="S25" s="79"/>
      <c r="T25" s="82"/>
    </row>
    <row r="26" spans="1:20" ht="66.75" customHeight="1">
      <c r="A26" s="8"/>
      <c r="B26" s="46"/>
      <c r="C26" s="124"/>
      <c r="D26" s="123"/>
      <c r="E26" s="40"/>
      <c r="F26" s="38"/>
      <c r="G26" s="83"/>
      <c r="H26" s="83"/>
      <c r="I26" s="79"/>
      <c r="J26" s="79"/>
      <c r="K26" s="79"/>
      <c r="L26" s="79"/>
      <c r="M26" s="60"/>
      <c r="N26" s="79"/>
      <c r="O26" s="79"/>
      <c r="P26" s="79"/>
      <c r="Q26" s="79"/>
      <c r="R26" s="79"/>
      <c r="S26" s="79"/>
      <c r="T26" s="82"/>
    </row>
    <row r="27" spans="1:20" s="45" customFormat="1" ht="19.5">
      <c r="A27" s="8"/>
      <c r="B27" s="46"/>
      <c r="C27" s="40"/>
      <c r="D27" s="40"/>
      <c r="E27" s="40"/>
      <c r="F27" s="27"/>
      <c r="G27" s="78"/>
      <c r="H27" s="78"/>
      <c r="I27" s="78"/>
      <c r="J27" s="78"/>
      <c r="K27" s="78"/>
      <c r="L27" s="78"/>
      <c r="M27" s="80"/>
      <c r="N27" s="78"/>
      <c r="O27" s="78"/>
      <c r="P27" s="78"/>
      <c r="Q27" s="78"/>
      <c r="R27" s="78"/>
      <c r="S27" s="78"/>
      <c r="T27" s="81"/>
    </row>
    <row r="28" spans="1:20" s="45" customFormat="1" ht="16.5">
      <c r="A28" s="8"/>
      <c r="B28" s="46"/>
      <c r="C28" s="40"/>
      <c r="D28" s="40"/>
      <c r="E28" s="40"/>
      <c r="F28" s="33"/>
      <c r="G28" s="78"/>
      <c r="H28" s="78"/>
      <c r="I28" s="78"/>
      <c r="J28" s="78"/>
      <c r="K28" s="78"/>
      <c r="L28" s="78"/>
      <c r="M28" s="80"/>
      <c r="N28" s="78"/>
      <c r="O28" s="78"/>
      <c r="P28" s="78"/>
      <c r="Q28" s="78"/>
      <c r="R28" s="78"/>
      <c r="S28" s="78"/>
      <c r="T28" s="81"/>
    </row>
    <row r="29" spans="1:20" ht="16.5">
      <c r="A29" s="8"/>
      <c r="B29" s="46"/>
      <c r="C29" s="40"/>
      <c r="D29" s="40"/>
      <c r="E29" s="40"/>
      <c r="F29" s="34"/>
      <c r="G29" s="79"/>
      <c r="H29" s="79"/>
      <c r="I29" s="79"/>
      <c r="J29" s="79"/>
      <c r="K29" s="79"/>
      <c r="L29" s="79"/>
      <c r="M29" s="60"/>
      <c r="N29" s="79"/>
      <c r="O29" s="79"/>
      <c r="P29" s="79"/>
      <c r="Q29" s="79"/>
      <c r="R29" s="79"/>
      <c r="S29" s="79"/>
      <c r="T29" s="82"/>
    </row>
    <row r="30" spans="1:20" ht="16.5">
      <c r="A30" s="8"/>
      <c r="B30" s="46"/>
      <c r="C30" s="40"/>
      <c r="D30" s="40"/>
      <c r="E30" s="40"/>
      <c r="F30" s="43"/>
      <c r="G30" s="79"/>
      <c r="H30" s="79"/>
      <c r="I30" s="79"/>
      <c r="J30" s="79"/>
      <c r="K30" s="79"/>
      <c r="L30" s="79"/>
      <c r="M30" s="60"/>
      <c r="N30" s="79"/>
      <c r="O30" s="79"/>
      <c r="P30" s="79"/>
      <c r="Q30" s="79"/>
      <c r="R30" s="79"/>
      <c r="S30" s="79"/>
      <c r="T30" s="82"/>
    </row>
    <row r="31" spans="1:20" s="45" customFormat="1" ht="19.5">
      <c r="A31" s="8"/>
      <c r="B31" s="46"/>
      <c r="C31" s="40"/>
      <c r="D31" s="40"/>
      <c r="E31" s="40"/>
      <c r="F31" s="27"/>
      <c r="G31" s="78"/>
      <c r="H31" s="78"/>
      <c r="I31" s="78"/>
      <c r="J31" s="78"/>
      <c r="K31" s="78"/>
      <c r="L31" s="78"/>
      <c r="M31" s="80"/>
      <c r="N31" s="78"/>
      <c r="O31" s="78"/>
      <c r="P31" s="78"/>
      <c r="Q31" s="78"/>
      <c r="R31" s="78"/>
      <c r="S31" s="78"/>
      <c r="T31" s="81"/>
    </row>
    <row r="32" spans="1:20" s="45" customFormat="1" ht="16.5">
      <c r="A32" s="8"/>
      <c r="B32" s="46"/>
      <c r="C32" s="40"/>
      <c r="D32" s="40"/>
      <c r="E32" s="40"/>
      <c r="F32" s="33"/>
      <c r="G32" s="79"/>
      <c r="H32" s="79"/>
      <c r="I32" s="79"/>
      <c r="J32" s="79"/>
      <c r="K32" s="79"/>
      <c r="L32" s="79"/>
      <c r="M32" s="80"/>
      <c r="N32" s="78"/>
      <c r="O32" s="78"/>
      <c r="P32" s="78"/>
      <c r="Q32" s="78"/>
      <c r="R32" s="78"/>
      <c r="S32" s="78"/>
      <c r="T32" s="81"/>
    </row>
    <row r="33" spans="2:20" s="8" customFormat="1" ht="16.5">
      <c r="B33" s="46"/>
      <c r="C33" s="40"/>
      <c r="D33" s="40"/>
      <c r="E33" s="40"/>
      <c r="F33" s="34"/>
      <c r="G33" s="79"/>
      <c r="H33" s="79"/>
      <c r="I33" s="79"/>
      <c r="J33" s="79"/>
      <c r="K33" s="79"/>
      <c r="L33" s="79"/>
      <c r="M33" s="60"/>
      <c r="N33" s="79"/>
      <c r="O33" s="79"/>
      <c r="P33" s="79"/>
      <c r="Q33" s="79"/>
      <c r="R33" s="79"/>
      <c r="S33" s="79"/>
      <c r="T33" s="82"/>
    </row>
    <row r="34" spans="1:20" ht="16.5">
      <c r="A34" s="8"/>
      <c r="B34" s="46"/>
      <c r="C34" s="40"/>
      <c r="D34" s="40"/>
      <c r="E34" s="40"/>
      <c r="F34" s="47"/>
      <c r="G34" s="79"/>
      <c r="H34" s="79"/>
      <c r="I34" s="79"/>
      <c r="J34" s="79"/>
      <c r="K34" s="79"/>
      <c r="L34" s="79"/>
      <c r="M34" s="60"/>
      <c r="N34" s="79"/>
      <c r="O34" s="79"/>
      <c r="P34" s="79"/>
      <c r="Q34" s="79"/>
      <c r="R34" s="79"/>
      <c r="S34" s="79"/>
      <c r="T34" s="82"/>
    </row>
    <row r="35" spans="1:20" s="45" customFormat="1" ht="18.75" customHeight="1">
      <c r="A35" s="8"/>
      <c r="B35" s="46"/>
      <c r="C35" s="40"/>
      <c r="D35" s="40"/>
      <c r="E35" s="40"/>
      <c r="F35" s="27"/>
      <c r="G35" s="78"/>
      <c r="H35" s="78"/>
      <c r="I35" s="78"/>
      <c r="J35" s="78"/>
      <c r="K35" s="78"/>
      <c r="L35" s="78"/>
      <c r="M35" s="80"/>
      <c r="N35" s="78"/>
      <c r="O35" s="78"/>
      <c r="P35" s="78"/>
      <c r="Q35" s="78"/>
      <c r="R35" s="78"/>
      <c r="S35" s="78"/>
      <c r="T35" s="81"/>
    </row>
    <row r="36" spans="1:20" s="92" customFormat="1" ht="16.5">
      <c r="A36" s="96"/>
      <c r="B36" s="125"/>
      <c r="C36" s="123"/>
      <c r="D36" s="40"/>
      <c r="E36" s="40"/>
      <c r="F36" s="33"/>
      <c r="G36" s="78"/>
      <c r="H36" s="78"/>
      <c r="I36" s="78"/>
      <c r="J36" s="78"/>
      <c r="K36" s="78"/>
      <c r="L36" s="78"/>
      <c r="M36" s="80"/>
      <c r="N36" s="78"/>
      <c r="O36" s="78"/>
      <c r="P36" s="78"/>
      <c r="Q36" s="78"/>
      <c r="R36" s="78"/>
      <c r="S36" s="78"/>
      <c r="T36" s="81"/>
    </row>
    <row r="37" spans="1:20" s="13" customFormat="1" ht="16.5">
      <c r="A37" s="96"/>
      <c r="B37" s="46"/>
      <c r="C37" s="40"/>
      <c r="D37" s="40"/>
      <c r="E37" s="40"/>
      <c r="F37" s="34"/>
      <c r="G37" s="79"/>
      <c r="H37" s="79"/>
      <c r="I37" s="79"/>
      <c r="J37" s="79"/>
      <c r="K37" s="79"/>
      <c r="L37" s="79"/>
      <c r="M37" s="60"/>
      <c r="N37" s="79"/>
      <c r="O37" s="79"/>
      <c r="P37" s="79"/>
      <c r="Q37" s="79"/>
      <c r="R37" s="79"/>
      <c r="S37" s="79"/>
      <c r="T37" s="82"/>
    </row>
    <row r="38" spans="1:20" s="48" customFormat="1" ht="17.25" thickBot="1">
      <c r="A38" s="96"/>
      <c r="B38" s="46"/>
      <c r="C38" s="40"/>
      <c r="D38" s="123"/>
      <c r="E38" s="40"/>
      <c r="F38" s="43"/>
      <c r="G38" s="79"/>
      <c r="H38" s="79"/>
      <c r="I38" s="79"/>
      <c r="J38" s="79"/>
      <c r="K38" s="79"/>
      <c r="L38" s="79"/>
      <c r="M38" s="60"/>
      <c r="N38" s="79"/>
      <c r="O38" s="79"/>
      <c r="P38" s="79"/>
      <c r="Q38" s="79"/>
      <c r="R38" s="79"/>
      <c r="S38" s="79"/>
      <c r="T38" s="82"/>
    </row>
    <row r="39" spans="1:20" s="49" customFormat="1" ht="16.5">
      <c r="A39" s="96"/>
      <c r="B39" s="46"/>
      <c r="C39" s="40"/>
      <c r="D39" s="40"/>
      <c r="E39" s="40"/>
      <c r="F39" s="34"/>
      <c r="G39" s="79"/>
      <c r="H39" s="79"/>
      <c r="I39" s="79"/>
      <c r="J39" s="79"/>
      <c r="K39" s="79"/>
      <c r="L39" s="79"/>
      <c r="M39" s="60"/>
      <c r="N39" s="79"/>
      <c r="O39" s="79"/>
      <c r="P39" s="79"/>
      <c r="Q39" s="79"/>
      <c r="R39" s="79"/>
      <c r="S39" s="79"/>
      <c r="T39" s="82"/>
    </row>
    <row r="40" spans="1:20" ht="16.5">
      <c r="A40" s="8"/>
      <c r="B40" s="46"/>
      <c r="C40" s="40"/>
      <c r="D40" s="123"/>
      <c r="E40" s="123"/>
      <c r="F40" s="38"/>
      <c r="G40" s="79"/>
      <c r="H40" s="79"/>
      <c r="I40" s="79"/>
      <c r="J40" s="79"/>
      <c r="K40" s="79"/>
      <c r="L40" s="79"/>
      <c r="M40" s="60"/>
      <c r="N40" s="79"/>
      <c r="O40" s="79"/>
      <c r="P40" s="79"/>
      <c r="Q40" s="79"/>
      <c r="R40" s="79"/>
      <c r="S40" s="79"/>
      <c r="T40" s="82"/>
    </row>
    <row r="41" spans="1:20" s="13" customFormat="1" ht="16.5">
      <c r="A41" s="96"/>
      <c r="B41" s="46"/>
      <c r="C41" s="40"/>
      <c r="D41" s="40"/>
      <c r="E41" s="40"/>
      <c r="F41" s="34"/>
      <c r="G41" s="79"/>
      <c r="H41" s="79"/>
      <c r="I41" s="79"/>
      <c r="J41" s="79"/>
      <c r="K41" s="79"/>
      <c r="L41" s="79"/>
      <c r="M41" s="60"/>
      <c r="N41" s="79"/>
      <c r="O41" s="79"/>
      <c r="P41" s="79"/>
      <c r="Q41" s="79"/>
      <c r="R41" s="79"/>
      <c r="S41" s="79"/>
      <c r="T41" s="82"/>
    </row>
    <row r="42" spans="1:20" ht="16.5">
      <c r="A42" s="8"/>
      <c r="B42" s="46"/>
      <c r="C42" s="40"/>
      <c r="D42" s="123"/>
      <c r="E42" s="40"/>
      <c r="F42" s="43"/>
      <c r="G42" s="79"/>
      <c r="H42" s="79"/>
      <c r="I42" s="79"/>
      <c r="J42" s="79"/>
      <c r="K42" s="79"/>
      <c r="L42" s="79"/>
      <c r="M42" s="60"/>
      <c r="N42" s="79"/>
      <c r="O42" s="79"/>
      <c r="P42" s="79"/>
      <c r="Q42" s="79"/>
      <c r="R42" s="79"/>
      <c r="S42" s="79"/>
      <c r="T42" s="82"/>
    </row>
    <row r="43" spans="1:20" ht="16.5">
      <c r="A43" s="8"/>
      <c r="B43" s="46"/>
      <c r="C43" s="40"/>
      <c r="D43" s="123"/>
      <c r="E43" s="40"/>
      <c r="F43" s="43"/>
      <c r="G43" s="79"/>
      <c r="H43" s="79"/>
      <c r="I43" s="79"/>
      <c r="J43" s="79"/>
      <c r="K43" s="79"/>
      <c r="L43" s="79"/>
      <c r="M43" s="60"/>
      <c r="N43" s="79"/>
      <c r="O43" s="79"/>
      <c r="P43" s="79"/>
      <c r="Q43" s="79"/>
      <c r="R43" s="79"/>
      <c r="S43" s="79"/>
      <c r="T43" s="82"/>
    </row>
    <row r="44" spans="1:20" ht="16.5">
      <c r="A44" s="8"/>
      <c r="B44" s="46"/>
      <c r="C44" s="40"/>
      <c r="D44" s="123"/>
      <c r="E44" s="40"/>
      <c r="F44" s="43"/>
      <c r="G44" s="79"/>
      <c r="H44" s="79"/>
      <c r="I44" s="79"/>
      <c r="J44" s="79"/>
      <c r="K44" s="79"/>
      <c r="L44" s="79"/>
      <c r="M44" s="60"/>
      <c r="N44" s="79"/>
      <c r="O44" s="79"/>
      <c r="P44" s="79"/>
      <c r="Q44" s="79"/>
      <c r="R44" s="79"/>
      <c r="S44" s="79"/>
      <c r="T44" s="82"/>
    </row>
    <row r="45" spans="1:20" ht="16.5">
      <c r="A45" s="8"/>
      <c r="B45" s="46"/>
      <c r="C45" s="40"/>
      <c r="D45" s="123"/>
      <c r="E45" s="40"/>
      <c r="F45" s="43"/>
      <c r="G45" s="79"/>
      <c r="H45" s="79"/>
      <c r="I45" s="79"/>
      <c r="J45" s="79"/>
      <c r="K45" s="79"/>
      <c r="L45" s="79"/>
      <c r="M45" s="60"/>
      <c r="N45" s="79"/>
      <c r="O45" s="79"/>
      <c r="P45" s="79"/>
      <c r="Q45" s="79"/>
      <c r="R45" s="79"/>
      <c r="S45" s="79"/>
      <c r="T45" s="82"/>
    </row>
    <row r="46" spans="1:20" ht="16.5">
      <c r="A46" s="8"/>
      <c r="B46" s="46"/>
      <c r="C46" s="40"/>
      <c r="D46" s="40"/>
      <c r="E46" s="40"/>
      <c r="F46" s="34"/>
      <c r="G46" s="79"/>
      <c r="H46" s="79"/>
      <c r="I46" s="79"/>
      <c r="J46" s="79"/>
      <c r="K46" s="79"/>
      <c r="L46" s="79"/>
      <c r="M46" s="60"/>
      <c r="N46" s="79"/>
      <c r="O46" s="79"/>
      <c r="P46" s="79"/>
      <c r="Q46" s="79"/>
      <c r="R46" s="79"/>
      <c r="S46" s="79"/>
      <c r="T46" s="82"/>
    </row>
    <row r="47" spans="1:20" ht="16.5">
      <c r="A47" s="8"/>
      <c r="B47" s="46"/>
      <c r="C47" s="40"/>
      <c r="D47" s="40"/>
      <c r="E47" s="40"/>
      <c r="F47" s="34"/>
      <c r="G47" s="79"/>
      <c r="H47" s="79"/>
      <c r="I47" s="79"/>
      <c r="J47" s="79"/>
      <c r="K47" s="79"/>
      <c r="L47" s="79"/>
      <c r="M47" s="60"/>
      <c r="N47" s="79"/>
      <c r="O47" s="79"/>
      <c r="P47" s="79"/>
      <c r="Q47" s="79"/>
      <c r="R47" s="79"/>
      <c r="S47" s="79"/>
      <c r="T47" s="82"/>
    </row>
    <row r="48" spans="1:20" ht="16.5">
      <c r="A48" s="8"/>
      <c r="B48" s="46"/>
      <c r="C48" s="40"/>
      <c r="D48" s="123"/>
      <c r="E48" s="40"/>
      <c r="F48" s="43"/>
      <c r="G48" s="79"/>
      <c r="H48" s="79"/>
      <c r="I48" s="79"/>
      <c r="J48" s="79"/>
      <c r="K48" s="79"/>
      <c r="L48" s="79"/>
      <c r="M48" s="60"/>
      <c r="N48" s="79"/>
      <c r="O48" s="79"/>
      <c r="P48" s="79"/>
      <c r="Q48" s="79"/>
      <c r="R48" s="79"/>
      <c r="S48" s="79"/>
      <c r="T48" s="82"/>
    </row>
    <row r="49" spans="1:20" ht="17.25" thickBot="1">
      <c r="A49" s="126"/>
      <c r="B49" s="127"/>
      <c r="C49" s="128"/>
      <c r="D49" s="128"/>
      <c r="E49" s="128"/>
      <c r="F49" s="90"/>
      <c r="G49" s="84"/>
      <c r="H49" s="84"/>
      <c r="I49" s="84"/>
      <c r="J49" s="84"/>
      <c r="K49" s="84"/>
      <c r="L49" s="84"/>
      <c r="M49" s="85"/>
      <c r="N49" s="84"/>
      <c r="O49" s="84"/>
      <c r="P49" s="84"/>
      <c r="Q49" s="84"/>
      <c r="R49" s="84"/>
      <c r="S49" s="84"/>
      <c r="T49" s="86"/>
    </row>
  </sheetData>
  <mergeCells count="20">
    <mergeCell ref="A4:E4"/>
    <mergeCell ref="T6:T7"/>
    <mergeCell ref="M6:M7"/>
    <mergeCell ref="N6:N7"/>
    <mergeCell ref="Q6:Q7"/>
    <mergeCell ref="R6:R7"/>
    <mergeCell ref="O6:O7"/>
    <mergeCell ref="P6:P7"/>
    <mergeCell ref="S6:S7"/>
    <mergeCell ref="S5:T5"/>
    <mergeCell ref="B6:B7"/>
    <mergeCell ref="C6:C7"/>
    <mergeCell ref="D6:D7"/>
    <mergeCell ref="Q5:R5"/>
    <mergeCell ref="E6:E7"/>
    <mergeCell ref="F6:F7"/>
    <mergeCell ref="B5:F5"/>
    <mergeCell ref="M5:N5"/>
    <mergeCell ref="O5:P5"/>
    <mergeCell ref="G5:L5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6"/>
  <sheetViews>
    <sheetView zoomScale="75" zoomScaleNormal="75" zoomScaleSheetLayoutView="75" workbookViewId="0" topLeftCell="A1">
      <pane xSplit="6" ySplit="7" topLeftCell="G8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4" sqref="A4:E4"/>
    </sheetView>
  </sheetViews>
  <sheetFormatPr defaultColWidth="9.00390625" defaultRowHeight="16.5"/>
  <cols>
    <col min="1" max="5" width="2.625" style="0" customWidth="1"/>
    <col min="6" max="6" width="26.125" style="58" customWidth="1"/>
    <col min="7" max="7" width="13.625" style="58" customWidth="1"/>
    <col min="8" max="8" width="12.625" style="58" customWidth="1"/>
    <col min="9" max="9" width="13.625" style="0" customWidth="1"/>
    <col min="10" max="10" width="14.75390625" style="0" customWidth="1"/>
    <col min="11" max="11" width="12.625" style="0" customWidth="1"/>
    <col min="12" max="12" width="14.625" style="0" customWidth="1"/>
    <col min="13" max="13" width="13.875" style="0" customWidth="1"/>
    <col min="14" max="14" width="15.75390625" style="0" customWidth="1"/>
    <col min="15" max="15" width="14.625" style="0" customWidth="1"/>
    <col min="16" max="16" width="15.25390625" style="0" customWidth="1"/>
    <col min="17" max="17" width="15.00390625" style="0" customWidth="1"/>
    <col min="18" max="18" width="14.625" style="0" customWidth="1"/>
    <col min="19" max="19" width="14.75390625" style="0" customWidth="1"/>
    <col min="20" max="20" width="15.87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27</v>
      </c>
      <c r="M2" s="5" t="s">
        <v>28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2</v>
      </c>
      <c r="M3" s="5" t="s">
        <v>3</v>
      </c>
    </row>
    <row r="4" spans="1:20" s="8" customFormat="1" ht="16.5" customHeight="1" thickBot="1">
      <c r="A4" s="178"/>
      <c r="B4" s="179"/>
      <c r="C4" s="179"/>
      <c r="D4" s="179"/>
      <c r="E4" s="179"/>
      <c r="I4" s="9"/>
      <c r="J4" s="9"/>
      <c r="L4" s="10" t="s">
        <v>4</v>
      </c>
      <c r="M4" s="11" t="s">
        <v>103</v>
      </c>
      <c r="T4" s="10" t="s">
        <v>5</v>
      </c>
    </row>
    <row r="5" spans="1:20" s="13" customFormat="1" ht="20.25" customHeight="1">
      <c r="A5" s="12" t="s">
        <v>6</v>
      </c>
      <c r="B5" s="173" t="s">
        <v>29</v>
      </c>
      <c r="C5" s="173"/>
      <c r="D5" s="173"/>
      <c r="E5" s="173"/>
      <c r="F5" s="173"/>
      <c r="G5" s="175" t="s">
        <v>30</v>
      </c>
      <c r="H5" s="176"/>
      <c r="I5" s="176"/>
      <c r="J5" s="176"/>
      <c r="K5" s="176"/>
      <c r="L5" s="177"/>
      <c r="M5" s="174" t="s">
        <v>31</v>
      </c>
      <c r="N5" s="170"/>
      <c r="O5" s="169" t="s">
        <v>7</v>
      </c>
      <c r="P5" s="170"/>
      <c r="Q5" s="169" t="s">
        <v>8</v>
      </c>
      <c r="R5" s="170"/>
      <c r="S5" s="169" t="s">
        <v>9</v>
      </c>
      <c r="T5" s="174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15" t="s">
        <v>16</v>
      </c>
      <c r="H6" s="16" t="s">
        <v>17</v>
      </c>
      <c r="I6" s="17" t="s">
        <v>18</v>
      </c>
      <c r="J6" s="18" t="s">
        <v>19</v>
      </c>
      <c r="K6" s="19" t="s">
        <v>20</v>
      </c>
      <c r="L6" s="20" t="s">
        <v>18</v>
      </c>
      <c r="M6" s="182" t="s">
        <v>32</v>
      </c>
      <c r="N6" s="171" t="s">
        <v>21</v>
      </c>
      <c r="O6" s="171" t="s">
        <v>33</v>
      </c>
      <c r="P6" s="171" t="s">
        <v>22</v>
      </c>
      <c r="Q6" s="171" t="s">
        <v>32</v>
      </c>
      <c r="R6" s="171" t="s">
        <v>21</v>
      </c>
      <c r="S6" s="171" t="s">
        <v>33</v>
      </c>
      <c r="T6" s="180" t="s">
        <v>22</v>
      </c>
    </row>
    <row r="7" spans="1:20" s="13" customFormat="1" ht="21" customHeight="1">
      <c r="A7" s="108" t="s">
        <v>23</v>
      </c>
      <c r="B7" s="168"/>
      <c r="C7" s="168"/>
      <c r="D7" s="168"/>
      <c r="E7" s="168"/>
      <c r="F7" s="172"/>
      <c r="G7" s="115" t="s">
        <v>24</v>
      </c>
      <c r="H7" s="117" t="s">
        <v>25</v>
      </c>
      <c r="I7" s="115" t="s">
        <v>34</v>
      </c>
      <c r="J7" s="115" t="s">
        <v>24</v>
      </c>
      <c r="K7" s="117" t="s">
        <v>25</v>
      </c>
      <c r="L7" s="115" t="s">
        <v>34</v>
      </c>
      <c r="M7" s="183"/>
      <c r="N7" s="172"/>
      <c r="O7" s="172"/>
      <c r="P7" s="172"/>
      <c r="Q7" s="172"/>
      <c r="R7" s="172"/>
      <c r="S7" s="172"/>
      <c r="T7" s="181"/>
    </row>
    <row r="8" spans="1:20" s="92" customFormat="1" ht="24.75" customHeight="1">
      <c r="A8" s="96"/>
      <c r="B8" s="46"/>
      <c r="C8" s="40"/>
      <c r="D8" s="40"/>
      <c r="E8" s="40"/>
      <c r="F8" s="166" t="s">
        <v>35</v>
      </c>
      <c r="G8" s="25">
        <f>'921-1(資本)'!G8+'921-1(經常)'!G8</f>
        <v>80015639</v>
      </c>
      <c r="H8" s="25">
        <f>'921-1(資本)'!H8+'921-1(經常)'!H8</f>
        <v>0</v>
      </c>
      <c r="I8" s="25">
        <f>'921-1(資本)'!I8+'921-1(經常)'!I8</f>
        <v>80015639</v>
      </c>
      <c r="J8" s="25">
        <f>'921-1(資本)'!J8+'921-1(經常)'!J8</f>
        <v>1664894389</v>
      </c>
      <c r="K8" s="25">
        <f>'921-1(資本)'!K8+'921-1(經常)'!K8</f>
        <v>0</v>
      </c>
      <c r="L8" s="120">
        <f>'921-1(資本)'!L8+'921-1(經常)'!L8</f>
        <v>1664894389</v>
      </c>
      <c r="M8" s="119">
        <f>'921-1(資本)'!M8+'921-1(經常)'!M8</f>
        <v>10781475</v>
      </c>
      <c r="N8" s="25">
        <f>'921-1(資本)'!N8+'921-1(經常)'!N8</f>
        <v>897498356</v>
      </c>
      <c r="O8" s="25">
        <f>'921-1(資本)'!O8+'921-1(經常)'!O8</f>
        <v>69234164</v>
      </c>
      <c r="P8" s="25">
        <f>'921-1(資本)'!P8+'921-1(經常)'!P8</f>
        <v>767396033</v>
      </c>
      <c r="Q8" s="25">
        <f>'921-1(資本)'!Q8+'921-1(經常)'!Q8</f>
        <v>0</v>
      </c>
      <c r="R8" s="25">
        <f>'921-1(資本)'!R8+'921-1(經常)'!R8</f>
        <v>0</v>
      </c>
      <c r="S8" s="25">
        <f>'921-1(資本)'!S8+'921-1(經常)'!S8</f>
        <v>0</v>
      </c>
      <c r="T8" s="118">
        <f>'921-1(資本)'!T8+'921-1(經常)'!T8</f>
        <v>0</v>
      </c>
    </row>
    <row r="9" spans="1:20" s="142" customFormat="1" ht="24.75" customHeight="1">
      <c r="A9" s="137">
        <v>90</v>
      </c>
      <c r="B9" s="98">
        <v>1</v>
      </c>
      <c r="C9" s="98"/>
      <c r="D9" s="98"/>
      <c r="E9" s="98"/>
      <c r="F9" s="138" t="s">
        <v>36</v>
      </c>
      <c r="G9" s="139">
        <f>'921-1(資本)'!G9+'921-1(經常)'!G9</f>
        <v>0</v>
      </c>
      <c r="H9" s="139">
        <f>'921-1(資本)'!H9+'921-1(經常)'!H9</f>
        <v>0</v>
      </c>
      <c r="I9" s="139">
        <f>'921-1(資本)'!I9+'921-1(經常)'!I9</f>
        <v>0</v>
      </c>
      <c r="J9" s="139">
        <f>'921-1(資本)'!J9+'921-1(經常)'!J9</f>
        <v>1087663219</v>
      </c>
      <c r="K9" s="139">
        <f>'921-1(資本)'!K9+'921-1(經常)'!K9</f>
        <v>0</v>
      </c>
      <c r="L9" s="139">
        <f>'921-1(資本)'!L9+'921-1(經常)'!L9</f>
        <v>1087663219</v>
      </c>
      <c r="M9" s="140">
        <f>'921-1(資本)'!M9+'921-1(經常)'!M9</f>
        <v>0</v>
      </c>
      <c r="N9" s="139">
        <f>'921-1(資本)'!N9+'921-1(經常)'!N9</f>
        <v>842815201</v>
      </c>
      <c r="O9" s="139">
        <f>'921-1(資本)'!O9+'921-1(經常)'!O9</f>
        <v>0</v>
      </c>
      <c r="P9" s="139">
        <f>'921-1(資本)'!P9+'921-1(經常)'!P9</f>
        <v>244848018</v>
      </c>
      <c r="Q9" s="139">
        <f>'921-1(資本)'!Q9+'921-1(經常)'!Q9</f>
        <v>0</v>
      </c>
      <c r="R9" s="139">
        <f>'921-1(資本)'!R9+'921-1(經常)'!R9</f>
        <v>0</v>
      </c>
      <c r="S9" s="139">
        <f>'921-1(資本)'!S9+'921-1(經常)'!S9</f>
        <v>0</v>
      </c>
      <c r="T9" s="141">
        <f>'921-1(資本)'!T9+'921-1(經常)'!T9</f>
        <v>0</v>
      </c>
    </row>
    <row r="10" spans="1:20" s="142" customFormat="1" ht="24.75" customHeight="1">
      <c r="A10" s="143"/>
      <c r="B10" s="98"/>
      <c r="C10" s="98">
        <v>1</v>
      </c>
      <c r="D10" s="98"/>
      <c r="E10" s="98"/>
      <c r="F10" s="144" t="s">
        <v>37</v>
      </c>
      <c r="G10" s="139">
        <f>'921-1(資本)'!G10+'921-1(經常)'!G10</f>
        <v>0</v>
      </c>
      <c r="H10" s="139">
        <f>'921-1(資本)'!H10+'921-1(經常)'!H10</f>
        <v>0</v>
      </c>
      <c r="I10" s="139">
        <f>'921-1(資本)'!I10+'921-1(經常)'!I10</f>
        <v>0</v>
      </c>
      <c r="J10" s="139">
        <f>'921-1(資本)'!J10+'921-1(經常)'!J10</f>
        <v>1083516939</v>
      </c>
      <c r="K10" s="139">
        <f>'921-1(資本)'!K10+'921-1(經常)'!K10</f>
        <v>0</v>
      </c>
      <c r="L10" s="139">
        <f>'921-1(資本)'!L10+'921-1(經常)'!L10</f>
        <v>1083516939</v>
      </c>
      <c r="M10" s="140">
        <f>'921-1(資本)'!M10+'921-1(經常)'!M10</f>
        <v>0</v>
      </c>
      <c r="N10" s="139">
        <f>'921-1(資本)'!N10+'921-1(經常)'!N10</f>
        <v>842815201</v>
      </c>
      <c r="O10" s="139">
        <f>'921-1(資本)'!O10+'921-1(經常)'!O10</f>
        <v>0</v>
      </c>
      <c r="P10" s="139">
        <f>'921-1(資本)'!P10+'921-1(經常)'!P10</f>
        <v>240701738</v>
      </c>
      <c r="Q10" s="139">
        <f>'921-1(資本)'!Q10+'921-1(經常)'!Q10</f>
        <v>0</v>
      </c>
      <c r="R10" s="139">
        <f>'921-1(資本)'!R10+'921-1(經常)'!R10</f>
        <v>0</v>
      </c>
      <c r="S10" s="139">
        <f>'921-1(資本)'!S10+'921-1(經常)'!S10</f>
        <v>0</v>
      </c>
      <c r="T10" s="141">
        <f>'921-1(資本)'!T10+'921-1(經常)'!T10</f>
        <v>0</v>
      </c>
    </row>
    <row r="11" spans="1:20" s="149" customFormat="1" ht="24" customHeight="1">
      <c r="A11" s="137"/>
      <c r="B11" s="98"/>
      <c r="C11" s="98"/>
      <c r="D11" s="98"/>
      <c r="E11" s="98"/>
      <c r="F11" s="145" t="s">
        <v>38</v>
      </c>
      <c r="G11" s="146">
        <f>'921-1(資本)'!G11+'921-1(經常)'!G11</f>
        <v>0</v>
      </c>
      <c r="H11" s="146">
        <f>'921-1(資本)'!H11+'921-1(經常)'!H11</f>
        <v>0</v>
      </c>
      <c r="I11" s="146">
        <f>'921-1(資本)'!I11+'921-1(經常)'!I11</f>
        <v>0</v>
      </c>
      <c r="J11" s="146">
        <f>'921-1(資本)'!J11+'921-1(經常)'!J11</f>
        <v>1083516939</v>
      </c>
      <c r="K11" s="146">
        <f>'921-1(資本)'!K11+'921-1(經常)'!K11</f>
        <v>0</v>
      </c>
      <c r="L11" s="146">
        <f>'921-1(資本)'!L11+'921-1(經常)'!L11</f>
        <v>1083516939</v>
      </c>
      <c r="M11" s="147">
        <f>'921-1(資本)'!M11+'921-1(經常)'!M11</f>
        <v>0</v>
      </c>
      <c r="N11" s="146">
        <f>'921-1(資本)'!N11+'921-1(經常)'!N11</f>
        <v>842815201</v>
      </c>
      <c r="O11" s="146">
        <f>'921-1(資本)'!O11+'921-1(經常)'!O11</f>
        <v>0</v>
      </c>
      <c r="P11" s="146">
        <f>'921-1(資本)'!P11+'921-1(經常)'!P11</f>
        <v>240701738</v>
      </c>
      <c r="Q11" s="146">
        <f>'921-1(資本)'!Q11+'921-1(經常)'!Q11</f>
        <v>0</v>
      </c>
      <c r="R11" s="146">
        <f>'921-1(資本)'!R11+'921-1(經常)'!R11</f>
        <v>0</v>
      </c>
      <c r="S11" s="146">
        <f>'921-1(資本)'!S11+'921-1(經常)'!S11</f>
        <v>0</v>
      </c>
      <c r="T11" s="148">
        <f>'921-1(資本)'!T11+'921-1(經常)'!T11</f>
        <v>0</v>
      </c>
    </row>
    <row r="12" spans="1:20" s="149" customFormat="1" ht="36" customHeight="1">
      <c r="A12" s="137"/>
      <c r="B12" s="98"/>
      <c r="C12" s="98"/>
      <c r="D12" s="98">
        <v>1</v>
      </c>
      <c r="E12" s="98"/>
      <c r="F12" s="38" t="s">
        <v>39</v>
      </c>
      <c r="G12" s="146">
        <f>'921-1(資本)'!G12+'921-1(經常)'!G12</f>
        <v>0</v>
      </c>
      <c r="H12" s="146">
        <f>'921-1(資本)'!H12+'921-1(經常)'!H12</f>
        <v>0</v>
      </c>
      <c r="I12" s="146">
        <f>'921-1(資本)'!I12+'921-1(經常)'!I12</f>
        <v>0</v>
      </c>
      <c r="J12" s="146">
        <f>'921-1(資本)'!J12+'921-1(經常)'!J12</f>
        <v>1083516939</v>
      </c>
      <c r="K12" s="146">
        <f>'921-1(資本)'!K12+'921-1(經常)'!K12</f>
        <v>0</v>
      </c>
      <c r="L12" s="146">
        <f>'921-1(資本)'!L12+'921-1(經常)'!L12</f>
        <v>1083516939</v>
      </c>
      <c r="M12" s="147">
        <f>'921-1(資本)'!M12+'921-1(經常)'!M12</f>
        <v>0</v>
      </c>
      <c r="N12" s="146">
        <f>'921-1(資本)'!N12+'921-1(經常)'!N12</f>
        <v>842815201</v>
      </c>
      <c r="O12" s="146">
        <f>'921-1(資本)'!O12+'921-1(經常)'!O12</f>
        <v>0</v>
      </c>
      <c r="P12" s="146">
        <f>'921-1(資本)'!P12+'921-1(經常)'!P12</f>
        <v>240701738</v>
      </c>
      <c r="Q12" s="146">
        <f>'921-1(資本)'!Q12+'921-1(經常)'!Q12</f>
        <v>0</v>
      </c>
      <c r="R12" s="146">
        <f>'921-1(資本)'!R12+'921-1(經常)'!R12</f>
        <v>0</v>
      </c>
      <c r="S12" s="146">
        <f>'921-1(資本)'!S12+'921-1(經常)'!S12</f>
        <v>0</v>
      </c>
      <c r="T12" s="148">
        <f>'921-1(資本)'!T12+'921-1(經常)'!T12</f>
        <v>0</v>
      </c>
    </row>
    <row r="13" spans="1:20" s="151" customFormat="1" ht="24.75" customHeight="1">
      <c r="A13" s="137"/>
      <c r="B13" s="150"/>
      <c r="C13" s="98">
        <v>5</v>
      </c>
      <c r="D13" s="150"/>
      <c r="E13" s="150"/>
      <c r="F13" s="144" t="s">
        <v>40</v>
      </c>
      <c r="G13" s="139">
        <f>'921-1(資本)'!G13+'921-1(經常)'!G13</f>
        <v>0</v>
      </c>
      <c r="H13" s="139">
        <f>'921-1(資本)'!H13+'921-1(經常)'!H13</f>
        <v>0</v>
      </c>
      <c r="I13" s="139">
        <f>'921-1(資本)'!I13+'921-1(經常)'!I13</f>
        <v>0</v>
      </c>
      <c r="J13" s="139">
        <f>'921-1(資本)'!J13+'921-1(經常)'!J13</f>
        <v>4146280</v>
      </c>
      <c r="K13" s="139">
        <f>'921-1(資本)'!K13+'921-1(經常)'!K13</f>
        <v>0</v>
      </c>
      <c r="L13" s="139">
        <f>'921-1(資本)'!L13+'921-1(經常)'!L13</f>
        <v>4146280</v>
      </c>
      <c r="M13" s="140">
        <f>'921-1(資本)'!M13+'921-1(經常)'!M13</f>
        <v>0</v>
      </c>
      <c r="N13" s="139">
        <f>'921-1(資本)'!N13+'921-1(經常)'!N13</f>
        <v>0</v>
      </c>
      <c r="O13" s="139">
        <f>'921-1(資本)'!O13+'921-1(經常)'!O13</f>
        <v>0</v>
      </c>
      <c r="P13" s="139">
        <f>'921-1(資本)'!P13+'921-1(經常)'!P13</f>
        <v>4146280</v>
      </c>
      <c r="Q13" s="139">
        <f>'921-1(資本)'!Q13+'921-1(經常)'!Q13</f>
        <v>0</v>
      </c>
      <c r="R13" s="139">
        <f>'921-1(資本)'!R13+'921-1(經常)'!R13</f>
        <v>0</v>
      </c>
      <c r="S13" s="139">
        <f>'921-1(資本)'!S13+'921-1(經常)'!S13</f>
        <v>0</v>
      </c>
      <c r="T13" s="141">
        <f>'921-1(資本)'!T13+'921-1(經常)'!T13</f>
        <v>0</v>
      </c>
    </row>
    <row r="14" spans="1:20" s="152" customFormat="1" ht="24" customHeight="1">
      <c r="A14" s="137"/>
      <c r="B14" s="150"/>
      <c r="C14" s="150"/>
      <c r="D14" s="150"/>
      <c r="E14" s="150"/>
      <c r="F14" s="145" t="s">
        <v>38</v>
      </c>
      <c r="G14" s="146">
        <f>'921-1(資本)'!G14+'921-1(經常)'!G14</f>
        <v>0</v>
      </c>
      <c r="H14" s="146">
        <f>'921-1(資本)'!H14+'921-1(經常)'!H14</f>
        <v>0</v>
      </c>
      <c r="I14" s="146">
        <f>'921-1(資本)'!I14+'921-1(經常)'!I14</f>
        <v>0</v>
      </c>
      <c r="J14" s="146">
        <f>'921-1(資本)'!J14+'921-1(經常)'!J14</f>
        <v>4146280</v>
      </c>
      <c r="K14" s="146">
        <f>'921-1(資本)'!K14+'921-1(經常)'!K14</f>
        <v>0</v>
      </c>
      <c r="L14" s="146">
        <f>'921-1(資本)'!L14+'921-1(經常)'!L14</f>
        <v>4146280</v>
      </c>
      <c r="M14" s="147">
        <f>'921-1(資本)'!M14+'921-1(經常)'!M14</f>
        <v>0</v>
      </c>
      <c r="N14" s="146">
        <f>'921-1(資本)'!N14+'921-1(經常)'!N14</f>
        <v>0</v>
      </c>
      <c r="O14" s="146">
        <f>'921-1(資本)'!O14+'921-1(經常)'!O14</f>
        <v>0</v>
      </c>
      <c r="P14" s="146">
        <f>'921-1(資本)'!P14+'921-1(經常)'!P14</f>
        <v>4146280</v>
      </c>
      <c r="Q14" s="146">
        <f>'921-1(資本)'!Q14+'921-1(經常)'!Q14</f>
        <v>0</v>
      </c>
      <c r="R14" s="146">
        <f>'921-1(資本)'!R14+'921-1(經常)'!R14</f>
        <v>0</v>
      </c>
      <c r="S14" s="146">
        <f>'921-1(資本)'!S14+'921-1(經常)'!S14</f>
        <v>0</v>
      </c>
      <c r="T14" s="148">
        <f>'921-1(資本)'!T14+'921-1(經常)'!T14</f>
        <v>0</v>
      </c>
    </row>
    <row r="15" spans="1:20" s="152" customFormat="1" ht="24" customHeight="1">
      <c r="A15" s="137"/>
      <c r="B15" s="98"/>
      <c r="C15" s="98"/>
      <c r="D15" s="98">
        <v>1</v>
      </c>
      <c r="E15" s="98"/>
      <c r="F15" s="38" t="s">
        <v>41</v>
      </c>
      <c r="G15" s="146">
        <f>'921-1(資本)'!G15+'921-1(經常)'!G15</f>
        <v>0</v>
      </c>
      <c r="H15" s="146">
        <f>'921-1(資本)'!H15+'921-1(經常)'!H15</f>
        <v>0</v>
      </c>
      <c r="I15" s="146">
        <f>'921-1(資本)'!I15+'921-1(經常)'!I15</f>
        <v>0</v>
      </c>
      <c r="J15" s="146">
        <f>'921-1(資本)'!J15+'921-1(經常)'!J15</f>
        <v>4146280</v>
      </c>
      <c r="K15" s="146">
        <f>'921-1(資本)'!K15+'921-1(經常)'!K15</f>
        <v>0</v>
      </c>
      <c r="L15" s="146">
        <f>'921-1(資本)'!L15+'921-1(經常)'!L15</f>
        <v>4146280</v>
      </c>
      <c r="M15" s="147">
        <f>'921-1(資本)'!M15+'921-1(經常)'!M15</f>
        <v>0</v>
      </c>
      <c r="N15" s="146">
        <f>'921-1(資本)'!N15+'921-1(經常)'!N15</f>
        <v>0</v>
      </c>
      <c r="O15" s="146">
        <f>'921-1(資本)'!O15+'921-1(經常)'!O15</f>
        <v>0</v>
      </c>
      <c r="P15" s="146">
        <f>'921-1(資本)'!P15+'921-1(經常)'!P15</f>
        <v>4146280</v>
      </c>
      <c r="Q15" s="146">
        <f>'921-1(資本)'!Q15+'921-1(經常)'!Q15</f>
        <v>0</v>
      </c>
      <c r="R15" s="146">
        <f>'921-1(資本)'!R15+'921-1(經常)'!R15</f>
        <v>0</v>
      </c>
      <c r="S15" s="146">
        <f>'921-1(資本)'!S15+'921-1(經常)'!S15</f>
        <v>0</v>
      </c>
      <c r="T15" s="148">
        <f>'921-1(資本)'!T15+'921-1(經常)'!T15</f>
        <v>0</v>
      </c>
    </row>
    <row r="16" spans="1:20" s="151" customFormat="1" ht="24.75" customHeight="1">
      <c r="A16" s="137"/>
      <c r="B16" s="98">
        <v>2</v>
      </c>
      <c r="C16" s="98"/>
      <c r="D16" s="98"/>
      <c r="E16" s="98"/>
      <c r="F16" s="138" t="s">
        <v>42</v>
      </c>
      <c r="G16" s="139">
        <f>'921-1(資本)'!G16+'921-1(經常)'!G16</f>
        <v>0</v>
      </c>
      <c r="H16" s="139">
        <f>'921-1(資本)'!H16+'921-1(經常)'!H16</f>
        <v>0</v>
      </c>
      <c r="I16" s="139">
        <f>'921-1(資本)'!I16+'921-1(經常)'!I16</f>
        <v>0</v>
      </c>
      <c r="J16" s="139">
        <f>'921-1(資本)'!J16+'921-1(經常)'!J16</f>
        <v>12117169</v>
      </c>
      <c r="K16" s="139">
        <f>'921-1(資本)'!K16+'921-1(經常)'!K16</f>
        <v>0</v>
      </c>
      <c r="L16" s="139">
        <f>'921-1(資本)'!L16+'921-1(經常)'!L16</f>
        <v>12117169</v>
      </c>
      <c r="M16" s="140">
        <f>'921-1(資本)'!M16+'921-1(經常)'!M16</f>
        <v>0</v>
      </c>
      <c r="N16" s="139">
        <f>'921-1(資本)'!N16+'921-1(經常)'!N16</f>
        <v>2207928</v>
      </c>
      <c r="O16" s="139">
        <f>'921-1(資本)'!O16+'921-1(經常)'!O16</f>
        <v>0</v>
      </c>
      <c r="P16" s="139">
        <f>'921-1(資本)'!P16+'921-1(經常)'!P16</f>
        <v>9909241</v>
      </c>
      <c r="Q16" s="139">
        <f>'921-1(資本)'!Q16+'921-1(經常)'!Q16</f>
        <v>0</v>
      </c>
      <c r="R16" s="139">
        <f>'921-1(資本)'!R16+'921-1(經常)'!R16</f>
        <v>0</v>
      </c>
      <c r="S16" s="139">
        <f>'921-1(資本)'!S16+'921-1(經常)'!S16</f>
        <v>0</v>
      </c>
      <c r="T16" s="141">
        <f>'921-1(資本)'!T16+'921-1(經常)'!T16</f>
        <v>0</v>
      </c>
    </row>
    <row r="17" spans="1:20" s="151" customFormat="1" ht="24.75" customHeight="1">
      <c r="A17" s="137"/>
      <c r="B17" s="98"/>
      <c r="C17" s="98">
        <v>1</v>
      </c>
      <c r="D17" s="98"/>
      <c r="E17" s="98"/>
      <c r="F17" s="144" t="s">
        <v>43</v>
      </c>
      <c r="G17" s="139">
        <f>'921-1(資本)'!G17+'921-1(經常)'!G17</f>
        <v>0</v>
      </c>
      <c r="H17" s="139">
        <f>'921-1(資本)'!H17+'921-1(經常)'!H17</f>
        <v>0</v>
      </c>
      <c r="I17" s="139">
        <f>'921-1(資本)'!I17+'921-1(經常)'!I17</f>
        <v>0</v>
      </c>
      <c r="J17" s="139">
        <f>'921-1(資本)'!J17+'921-1(經常)'!J17</f>
        <v>100000</v>
      </c>
      <c r="K17" s="139">
        <f>'921-1(資本)'!K17+'921-1(經常)'!K17</f>
        <v>0</v>
      </c>
      <c r="L17" s="139">
        <f>'921-1(資本)'!L17+'921-1(經常)'!L17</f>
        <v>100000</v>
      </c>
      <c r="M17" s="140">
        <f>'921-1(資本)'!M17+'921-1(經常)'!M17</f>
        <v>0</v>
      </c>
      <c r="N17" s="139">
        <f>'921-1(資本)'!N17+'921-1(經常)'!N17</f>
        <v>0</v>
      </c>
      <c r="O17" s="139">
        <f>'921-1(資本)'!O17+'921-1(經常)'!O17</f>
        <v>0</v>
      </c>
      <c r="P17" s="139">
        <f>'921-1(資本)'!P17+'921-1(經常)'!P17</f>
        <v>100000</v>
      </c>
      <c r="Q17" s="139">
        <f>'921-1(資本)'!Q17+'921-1(經常)'!Q17</f>
        <v>0</v>
      </c>
      <c r="R17" s="139">
        <f>'921-1(資本)'!R17+'921-1(經常)'!R17</f>
        <v>0</v>
      </c>
      <c r="S17" s="139">
        <f>'921-1(資本)'!S17+'921-1(經常)'!S17</f>
        <v>0</v>
      </c>
      <c r="T17" s="141">
        <f>'921-1(資本)'!T17+'921-1(經常)'!T17</f>
        <v>0</v>
      </c>
    </row>
    <row r="18" spans="1:20" s="149" customFormat="1" ht="23.25" customHeight="1">
      <c r="A18" s="153"/>
      <c r="B18" s="98"/>
      <c r="C18" s="98"/>
      <c r="D18" s="98"/>
      <c r="E18" s="98"/>
      <c r="F18" s="145" t="s">
        <v>44</v>
      </c>
      <c r="G18" s="146">
        <f>'921-1(資本)'!G18+'921-1(經常)'!G18</f>
        <v>0</v>
      </c>
      <c r="H18" s="146">
        <f>'921-1(資本)'!H18+'921-1(經常)'!H18</f>
        <v>0</v>
      </c>
      <c r="I18" s="146">
        <f>'921-1(資本)'!I18+'921-1(經常)'!I18</f>
        <v>0</v>
      </c>
      <c r="J18" s="146">
        <f>'921-1(資本)'!J18+'921-1(經常)'!J18</f>
        <v>100000</v>
      </c>
      <c r="K18" s="146">
        <f>'921-1(資本)'!K18+'921-1(經常)'!K18</f>
        <v>0</v>
      </c>
      <c r="L18" s="146">
        <f>'921-1(資本)'!L18+'921-1(經常)'!L18</f>
        <v>100000</v>
      </c>
      <c r="M18" s="147">
        <f>'921-1(資本)'!M18+'921-1(經常)'!M18</f>
        <v>0</v>
      </c>
      <c r="N18" s="146">
        <f>'921-1(資本)'!N18+'921-1(經常)'!N18</f>
        <v>0</v>
      </c>
      <c r="O18" s="146">
        <f>'921-1(資本)'!O18+'921-1(經常)'!O18</f>
        <v>0</v>
      </c>
      <c r="P18" s="146">
        <f>'921-1(資本)'!P18+'921-1(經常)'!P18</f>
        <v>100000</v>
      </c>
      <c r="Q18" s="146">
        <f>'921-1(資本)'!Q18+'921-1(經常)'!Q18</f>
        <v>0</v>
      </c>
      <c r="R18" s="146">
        <f>'921-1(資本)'!R18+'921-1(經常)'!R18</f>
        <v>0</v>
      </c>
      <c r="S18" s="146">
        <f>'921-1(資本)'!S18+'921-1(經常)'!S18</f>
        <v>0</v>
      </c>
      <c r="T18" s="148">
        <f>'921-1(資本)'!T18+'921-1(經常)'!T18</f>
        <v>0</v>
      </c>
    </row>
    <row r="19" spans="2:20" s="152" customFormat="1" ht="24" customHeight="1">
      <c r="B19" s="103"/>
      <c r="C19" s="98"/>
      <c r="D19" s="98">
        <v>2</v>
      </c>
      <c r="E19" s="98"/>
      <c r="F19" s="38" t="s">
        <v>45</v>
      </c>
      <c r="G19" s="146">
        <f>'921-1(資本)'!G19+'921-1(經常)'!G19</f>
        <v>0</v>
      </c>
      <c r="H19" s="146">
        <f>'921-1(資本)'!H19+'921-1(經常)'!H19</f>
        <v>0</v>
      </c>
      <c r="I19" s="146">
        <f>'921-1(資本)'!I19+'921-1(經常)'!I19</f>
        <v>0</v>
      </c>
      <c r="J19" s="146">
        <f>'921-1(資本)'!J19+'921-1(經常)'!J19</f>
        <v>100000</v>
      </c>
      <c r="K19" s="146">
        <f>'921-1(資本)'!K19+'921-1(經常)'!K19</f>
        <v>0</v>
      </c>
      <c r="L19" s="146">
        <f>'921-1(資本)'!L19+'921-1(經常)'!L19</f>
        <v>100000</v>
      </c>
      <c r="M19" s="147">
        <f>'921-1(資本)'!M19+'921-1(經常)'!M19</f>
        <v>0</v>
      </c>
      <c r="N19" s="146">
        <f>'921-1(資本)'!N19+'921-1(經常)'!N19</f>
        <v>0</v>
      </c>
      <c r="O19" s="146">
        <f>'921-1(資本)'!O19+'921-1(經常)'!O19</f>
        <v>0</v>
      </c>
      <c r="P19" s="146">
        <f>'921-1(資本)'!P19+'921-1(經常)'!P19</f>
        <v>100000</v>
      </c>
      <c r="Q19" s="146">
        <f>'921-1(資本)'!Q19+'921-1(經常)'!Q19</f>
        <v>0</v>
      </c>
      <c r="R19" s="146">
        <f>'921-1(資本)'!R19+'921-1(經常)'!R19</f>
        <v>0</v>
      </c>
      <c r="S19" s="146">
        <f>'921-1(資本)'!S19+'921-1(經常)'!S19</f>
        <v>0</v>
      </c>
      <c r="T19" s="148">
        <f>'921-1(資本)'!T19+'921-1(經常)'!T19</f>
        <v>0</v>
      </c>
    </row>
    <row r="20" spans="1:20" s="151" customFormat="1" ht="24.75" customHeight="1">
      <c r="A20" s="152"/>
      <c r="B20" s="103"/>
      <c r="C20" s="98">
        <v>3</v>
      </c>
      <c r="D20" s="98"/>
      <c r="E20" s="98"/>
      <c r="F20" s="144" t="s">
        <v>46</v>
      </c>
      <c r="G20" s="139">
        <f>'921-1(資本)'!G20+'921-1(經常)'!G20</f>
        <v>0</v>
      </c>
      <c r="H20" s="139">
        <f>'921-1(資本)'!H20+'921-1(經常)'!H20</f>
        <v>0</v>
      </c>
      <c r="I20" s="139">
        <f>'921-1(資本)'!I20+'921-1(經常)'!I20</f>
        <v>0</v>
      </c>
      <c r="J20" s="139">
        <f>'921-1(資本)'!J20+'921-1(經常)'!J20</f>
        <v>12017169</v>
      </c>
      <c r="K20" s="139">
        <f>'921-1(資本)'!K20+'921-1(經常)'!K20</f>
        <v>0</v>
      </c>
      <c r="L20" s="139">
        <f>'921-1(資本)'!L20+'921-1(經常)'!L20</f>
        <v>12017169</v>
      </c>
      <c r="M20" s="140">
        <f>'921-1(資本)'!M20+'921-1(經常)'!M20</f>
        <v>0</v>
      </c>
      <c r="N20" s="139">
        <f>'921-1(資本)'!N20+'921-1(經常)'!N20</f>
        <v>2207928</v>
      </c>
      <c r="O20" s="139">
        <f>'921-1(資本)'!O20+'921-1(經常)'!O20</f>
        <v>0</v>
      </c>
      <c r="P20" s="139">
        <f>'921-1(資本)'!P20+'921-1(經常)'!P20</f>
        <v>9809241</v>
      </c>
      <c r="Q20" s="139">
        <f>'921-1(資本)'!Q20+'921-1(經常)'!Q20</f>
        <v>0</v>
      </c>
      <c r="R20" s="139">
        <f>'921-1(資本)'!R20+'921-1(經常)'!R20</f>
        <v>0</v>
      </c>
      <c r="S20" s="139">
        <f>'921-1(資本)'!S20+'921-1(經常)'!S20</f>
        <v>0</v>
      </c>
      <c r="T20" s="141">
        <f>'921-1(資本)'!T20+'921-1(經常)'!T20</f>
        <v>0</v>
      </c>
    </row>
    <row r="21" spans="1:20" s="152" customFormat="1" ht="24" customHeight="1">
      <c r="A21" s="154"/>
      <c r="B21" s="103"/>
      <c r="C21" s="98"/>
      <c r="D21" s="98"/>
      <c r="E21" s="98"/>
      <c r="F21" s="145" t="s">
        <v>38</v>
      </c>
      <c r="G21" s="146">
        <f>'921-1(資本)'!G21+'921-1(經常)'!G21</f>
        <v>0</v>
      </c>
      <c r="H21" s="146">
        <f>'921-1(資本)'!H21+'921-1(經常)'!H21</f>
        <v>0</v>
      </c>
      <c r="I21" s="146">
        <f>'921-1(資本)'!I21+'921-1(經常)'!I21</f>
        <v>0</v>
      </c>
      <c r="J21" s="146">
        <f>'921-1(資本)'!J21+'921-1(經常)'!J21</f>
        <v>12017169</v>
      </c>
      <c r="K21" s="146">
        <f>'921-1(資本)'!K21+'921-1(經常)'!K21</f>
        <v>0</v>
      </c>
      <c r="L21" s="146">
        <f>'921-1(資本)'!L21+'921-1(經常)'!L21</f>
        <v>12017169</v>
      </c>
      <c r="M21" s="147">
        <f>'921-1(資本)'!M21+'921-1(經常)'!M21</f>
        <v>0</v>
      </c>
      <c r="N21" s="146">
        <f>'921-1(資本)'!N21+'921-1(經常)'!N21</f>
        <v>2207928</v>
      </c>
      <c r="O21" s="146">
        <f>'921-1(資本)'!O21+'921-1(經常)'!O21</f>
        <v>0</v>
      </c>
      <c r="P21" s="146">
        <f>'921-1(資本)'!P21+'921-1(經常)'!P21</f>
        <v>9809241</v>
      </c>
      <c r="Q21" s="146">
        <f>'921-1(資本)'!Q21+'921-1(經常)'!Q21</f>
        <v>0</v>
      </c>
      <c r="R21" s="146">
        <f>'921-1(資本)'!R21+'921-1(經常)'!R21</f>
        <v>0</v>
      </c>
      <c r="S21" s="146">
        <f>'921-1(資本)'!S21+'921-1(經常)'!S21</f>
        <v>0</v>
      </c>
      <c r="T21" s="148">
        <f>'921-1(資本)'!T21+'921-1(經常)'!T21</f>
        <v>0</v>
      </c>
    </row>
    <row r="22" spans="2:27" s="152" customFormat="1" ht="22.5" customHeight="1">
      <c r="B22" s="103"/>
      <c r="C22" s="98"/>
      <c r="D22" s="98">
        <v>1</v>
      </c>
      <c r="E22" s="98"/>
      <c r="F22" s="38" t="s">
        <v>47</v>
      </c>
      <c r="G22" s="146">
        <f>'921-1(資本)'!G22+'921-1(經常)'!G22</f>
        <v>0</v>
      </c>
      <c r="H22" s="146">
        <f>'921-1(資本)'!H22+'921-1(經常)'!H22</f>
        <v>0</v>
      </c>
      <c r="I22" s="146">
        <f>'921-1(資本)'!I22+'921-1(經常)'!I22</f>
        <v>0</v>
      </c>
      <c r="J22" s="146">
        <f>'921-1(資本)'!J22+'921-1(經常)'!J22</f>
        <v>12017169</v>
      </c>
      <c r="K22" s="146">
        <f>'921-1(資本)'!K22+'921-1(經常)'!K22</f>
        <v>0</v>
      </c>
      <c r="L22" s="146">
        <f>'921-1(資本)'!L22+'921-1(經常)'!L22</f>
        <v>12017169</v>
      </c>
      <c r="M22" s="147">
        <f>'921-1(資本)'!M22+'921-1(經常)'!M22</f>
        <v>0</v>
      </c>
      <c r="N22" s="146">
        <f>'921-1(資本)'!N22+'921-1(經常)'!N22</f>
        <v>2207928</v>
      </c>
      <c r="O22" s="146">
        <f>'921-1(資本)'!O22+'921-1(經常)'!O22</f>
        <v>0</v>
      </c>
      <c r="P22" s="146">
        <f>'921-1(資本)'!P22+'921-1(經常)'!P22</f>
        <v>9809241</v>
      </c>
      <c r="Q22" s="146">
        <f>'921-1(資本)'!Q22+'921-1(經常)'!Q22</f>
        <v>0</v>
      </c>
      <c r="R22" s="146">
        <f>'921-1(資本)'!R22+'921-1(經常)'!R22</f>
        <v>0</v>
      </c>
      <c r="S22" s="146">
        <f>'921-1(資本)'!S22+'921-1(經常)'!S22</f>
        <v>0</v>
      </c>
      <c r="T22" s="148">
        <f>'921-1(資本)'!T22+'921-1(經常)'!T22</f>
        <v>0</v>
      </c>
      <c r="U22" s="155"/>
      <c r="V22" s="155"/>
      <c r="W22" s="155"/>
      <c r="X22" s="155"/>
      <c r="Y22" s="155"/>
      <c r="Z22" s="155"/>
      <c r="AA22" s="155"/>
    </row>
    <row r="23" spans="1:20" s="151" customFormat="1" ht="24.75" customHeight="1">
      <c r="A23" s="152"/>
      <c r="B23" s="103">
        <v>4</v>
      </c>
      <c r="C23" s="98"/>
      <c r="D23" s="98"/>
      <c r="E23" s="98"/>
      <c r="F23" s="138" t="s">
        <v>48</v>
      </c>
      <c r="G23" s="139">
        <f>'921-1(資本)'!G23+'921-1(經常)'!G23</f>
        <v>8141212</v>
      </c>
      <c r="H23" s="139">
        <f>'921-1(資本)'!H23+'921-1(經常)'!H23</f>
        <v>0</v>
      </c>
      <c r="I23" s="139">
        <f>'921-1(資本)'!I23+'921-1(經常)'!I23</f>
        <v>8141212</v>
      </c>
      <c r="J23" s="139">
        <f>'921-1(資本)'!J23+'921-1(經常)'!J23</f>
        <v>45704737</v>
      </c>
      <c r="K23" s="139">
        <f>'921-1(資本)'!K23+'921-1(經常)'!K23</f>
        <v>0</v>
      </c>
      <c r="L23" s="139">
        <f>'921-1(資本)'!L23+'921-1(經常)'!L23</f>
        <v>45704737</v>
      </c>
      <c r="M23" s="140">
        <f>'921-1(資本)'!M23+'921-1(經常)'!M23</f>
        <v>0</v>
      </c>
      <c r="N23" s="139">
        <f>'921-1(資本)'!N23+'921-1(經常)'!N23</f>
        <v>780000</v>
      </c>
      <c r="O23" s="139">
        <f>'921-1(資本)'!O23+'921-1(經常)'!O23</f>
        <v>8141212</v>
      </c>
      <c r="P23" s="139">
        <f>'921-1(資本)'!P23+'921-1(經常)'!P23</f>
        <v>44924737</v>
      </c>
      <c r="Q23" s="139">
        <f>'921-1(資本)'!Q23+'921-1(經常)'!Q23</f>
        <v>0</v>
      </c>
      <c r="R23" s="139">
        <f>'921-1(資本)'!R23+'921-1(經常)'!R23</f>
        <v>0</v>
      </c>
      <c r="S23" s="139">
        <f>'921-1(資本)'!S23+'921-1(經常)'!S23</f>
        <v>0</v>
      </c>
      <c r="T23" s="141">
        <f>'921-1(資本)'!T23+'921-1(經常)'!T23</f>
        <v>0</v>
      </c>
    </row>
    <row r="24" spans="1:20" s="151" customFormat="1" ht="24.75" customHeight="1">
      <c r="A24" s="152"/>
      <c r="B24" s="103"/>
      <c r="C24" s="98">
        <v>1</v>
      </c>
      <c r="D24" s="98"/>
      <c r="E24" s="98"/>
      <c r="F24" s="144" t="s">
        <v>49</v>
      </c>
      <c r="G24" s="139">
        <f>'921-1(資本)'!G24+'921-1(經常)'!G24</f>
        <v>8141212</v>
      </c>
      <c r="H24" s="139">
        <f>'921-1(資本)'!H24+'921-1(經常)'!H24</f>
        <v>0</v>
      </c>
      <c r="I24" s="139">
        <f>'921-1(資本)'!I24+'921-1(經常)'!I24</f>
        <v>8141212</v>
      </c>
      <c r="J24" s="139">
        <f>'921-1(資本)'!J24+'921-1(經常)'!J24</f>
        <v>45704737</v>
      </c>
      <c r="K24" s="139">
        <f>'921-1(資本)'!K24+'921-1(經常)'!K24</f>
        <v>0</v>
      </c>
      <c r="L24" s="139">
        <f>'921-1(資本)'!L24+'921-1(經常)'!L24</f>
        <v>45704737</v>
      </c>
      <c r="M24" s="140">
        <f>'921-1(資本)'!M24+'921-1(經常)'!M24</f>
        <v>0</v>
      </c>
      <c r="N24" s="139">
        <f>'921-1(資本)'!N24+'921-1(經常)'!N24</f>
        <v>780000</v>
      </c>
      <c r="O24" s="139">
        <f>'921-1(資本)'!O24+'921-1(經常)'!O24</f>
        <v>8141212</v>
      </c>
      <c r="P24" s="139">
        <f>'921-1(資本)'!P24+'921-1(經常)'!P24</f>
        <v>44924737</v>
      </c>
      <c r="Q24" s="139">
        <f>'921-1(資本)'!Q24+'921-1(經常)'!Q24</f>
        <v>0</v>
      </c>
      <c r="R24" s="139">
        <f>'921-1(資本)'!R24+'921-1(經常)'!R24</f>
        <v>0</v>
      </c>
      <c r="S24" s="139">
        <f>'921-1(資本)'!S24+'921-1(經常)'!S24</f>
        <v>0</v>
      </c>
      <c r="T24" s="141">
        <f>'921-1(資本)'!T24+'921-1(經常)'!T24</f>
        <v>0</v>
      </c>
    </row>
    <row r="25" spans="2:20" s="154" customFormat="1" ht="24" customHeight="1">
      <c r="B25" s="103"/>
      <c r="C25" s="98"/>
      <c r="D25" s="98"/>
      <c r="E25" s="98"/>
      <c r="F25" s="145" t="s">
        <v>50</v>
      </c>
      <c r="G25" s="146">
        <f>'921-1(資本)'!G25+'921-1(經常)'!G25</f>
        <v>8141212</v>
      </c>
      <c r="H25" s="146">
        <f>'921-1(資本)'!H25+'921-1(經常)'!H25</f>
        <v>0</v>
      </c>
      <c r="I25" s="146">
        <f>'921-1(資本)'!I25+'921-1(經常)'!I25</f>
        <v>8141212</v>
      </c>
      <c r="J25" s="146">
        <f>'921-1(資本)'!J25+'921-1(經常)'!J25</f>
        <v>45704737</v>
      </c>
      <c r="K25" s="146">
        <f>'921-1(資本)'!K25+'921-1(經常)'!K25</f>
        <v>0</v>
      </c>
      <c r="L25" s="146">
        <f>'921-1(資本)'!L25+'921-1(經常)'!L25</f>
        <v>45704737</v>
      </c>
      <c r="M25" s="147">
        <f>'921-1(資本)'!M25+'921-1(經常)'!M25</f>
        <v>0</v>
      </c>
      <c r="N25" s="146">
        <f>'921-1(資本)'!N25+'921-1(經常)'!N25</f>
        <v>780000</v>
      </c>
      <c r="O25" s="146">
        <f>'921-1(資本)'!O25+'921-1(經常)'!O25</f>
        <v>8141212</v>
      </c>
      <c r="P25" s="146">
        <f>'921-1(資本)'!P25+'921-1(經常)'!P25</f>
        <v>44924737</v>
      </c>
      <c r="Q25" s="146">
        <f>'921-1(資本)'!Q25+'921-1(經常)'!Q25</f>
        <v>0</v>
      </c>
      <c r="R25" s="146">
        <f>'921-1(資本)'!R25+'921-1(經常)'!R25</f>
        <v>0</v>
      </c>
      <c r="S25" s="146">
        <f>'921-1(資本)'!S25+'921-1(經常)'!S25</f>
        <v>0</v>
      </c>
      <c r="T25" s="148">
        <f>'921-1(資本)'!T25+'921-1(經常)'!T25</f>
        <v>0</v>
      </c>
    </row>
    <row r="26" spans="2:20" s="152" customFormat="1" ht="57" customHeight="1">
      <c r="B26" s="103"/>
      <c r="C26" s="98"/>
      <c r="D26" s="98">
        <v>1</v>
      </c>
      <c r="E26" s="98"/>
      <c r="F26" s="38" t="s">
        <v>51</v>
      </c>
      <c r="G26" s="146">
        <f>'921-1(資本)'!G26+'921-1(經常)'!G26</f>
        <v>8141212</v>
      </c>
      <c r="H26" s="146">
        <f>'921-1(資本)'!H26+'921-1(經常)'!H26</f>
        <v>0</v>
      </c>
      <c r="I26" s="146">
        <f>'921-1(資本)'!I26+'921-1(經常)'!I26</f>
        <v>8141212</v>
      </c>
      <c r="J26" s="146">
        <f>'921-1(資本)'!J26+'921-1(經常)'!J26</f>
        <v>45704737</v>
      </c>
      <c r="K26" s="146">
        <f>'921-1(資本)'!K26+'921-1(經常)'!K26</f>
        <v>0</v>
      </c>
      <c r="L26" s="146">
        <f>'921-1(資本)'!L26+'921-1(經常)'!L26</f>
        <v>45704737</v>
      </c>
      <c r="M26" s="147">
        <f>'921-1(資本)'!M26+'921-1(經常)'!M26</f>
        <v>0</v>
      </c>
      <c r="N26" s="146">
        <f>'921-1(資本)'!N26+'921-1(經常)'!N26</f>
        <v>780000</v>
      </c>
      <c r="O26" s="146">
        <f>'921-1(資本)'!O26+'921-1(經常)'!O26</f>
        <v>8141212</v>
      </c>
      <c r="P26" s="146">
        <f>'921-1(資本)'!P26+'921-1(經常)'!P26</f>
        <v>44924737</v>
      </c>
      <c r="Q26" s="146">
        <f>'921-1(資本)'!Q26+'921-1(經常)'!Q26</f>
        <v>0</v>
      </c>
      <c r="R26" s="146">
        <f>'921-1(資本)'!R26+'921-1(經常)'!R26</f>
        <v>0</v>
      </c>
      <c r="S26" s="146">
        <f>'921-1(資本)'!S26+'921-1(經常)'!S26</f>
        <v>0</v>
      </c>
      <c r="T26" s="148">
        <f>'921-1(資本)'!T26+'921-1(經常)'!T26</f>
        <v>0</v>
      </c>
    </row>
    <row r="27" spans="1:20" s="151" customFormat="1" ht="24.75" customHeight="1">
      <c r="A27" s="165"/>
      <c r="B27" s="125">
        <v>5</v>
      </c>
      <c r="C27" s="123"/>
      <c r="D27" s="123"/>
      <c r="E27" s="123"/>
      <c r="F27" s="138" t="s">
        <v>180</v>
      </c>
      <c r="G27" s="139">
        <f>'921-1(資本)'!G27+'921-1(經常)'!G27</f>
        <v>0</v>
      </c>
      <c r="H27" s="139">
        <f>'921-1(資本)'!H27+'921-1(經常)'!H27</f>
        <v>0</v>
      </c>
      <c r="I27" s="139">
        <f>'921-1(資本)'!I27+'921-1(經常)'!I27</f>
        <v>0</v>
      </c>
      <c r="J27" s="139">
        <f>'921-1(資本)'!J27+'921-1(經常)'!J27</f>
        <v>20487678</v>
      </c>
      <c r="K27" s="139">
        <f>'921-1(資本)'!K27+'921-1(經常)'!K27</f>
        <v>0</v>
      </c>
      <c r="L27" s="139">
        <f>'921-1(資本)'!L27+'921-1(經常)'!L27</f>
        <v>20487678</v>
      </c>
      <c r="M27" s="140">
        <f>'921-1(資本)'!M27+'921-1(經常)'!M27</f>
        <v>0</v>
      </c>
      <c r="N27" s="139">
        <f>'921-1(資本)'!N27+'921-1(經常)'!N27</f>
        <v>1415766</v>
      </c>
      <c r="O27" s="139">
        <f>'921-1(資本)'!O27+'921-1(經常)'!O27</f>
        <v>0</v>
      </c>
      <c r="P27" s="139">
        <f>'921-1(資本)'!P27+'921-1(經常)'!P27</f>
        <v>19071912</v>
      </c>
      <c r="Q27" s="139">
        <f>'921-1(資本)'!Q27+'921-1(經常)'!Q27</f>
        <v>0</v>
      </c>
      <c r="R27" s="139">
        <f>'921-1(資本)'!R27+'921-1(經常)'!R27</f>
        <v>0</v>
      </c>
      <c r="S27" s="139">
        <f>'921-1(資本)'!S27+'921-1(經常)'!S27</f>
        <v>0</v>
      </c>
      <c r="T27" s="141">
        <f>'921-1(資本)'!T27+'921-1(經常)'!T27</f>
        <v>0</v>
      </c>
    </row>
    <row r="28" spans="1:20" s="151" customFormat="1" ht="24.75" customHeight="1">
      <c r="A28" s="165"/>
      <c r="B28" s="125"/>
      <c r="C28" s="123">
        <v>2</v>
      </c>
      <c r="D28" s="123"/>
      <c r="E28" s="123"/>
      <c r="F28" s="144" t="s">
        <v>181</v>
      </c>
      <c r="G28" s="139">
        <f>'921-1(資本)'!G28+'921-1(經常)'!G28</f>
        <v>0</v>
      </c>
      <c r="H28" s="139">
        <f>'921-1(資本)'!H28+'921-1(經常)'!H28</f>
        <v>0</v>
      </c>
      <c r="I28" s="139">
        <f>'921-1(資本)'!I28+'921-1(經常)'!I28</f>
        <v>0</v>
      </c>
      <c r="J28" s="139">
        <f>'921-1(資本)'!J28+'921-1(經常)'!J28</f>
        <v>20487678</v>
      </c>
      <c r="K28" s="139">
        <f>'921-1(資本)'!K28+'921-1(經常)'!K28</f>
        <v>0</v>
      </c>
      <c r="L28" s="139">
        <f>'921-1(資本)'!L28+'921-1(經常)'!L28</f>
        <v>20487678</v>
      </c>
      <c r="M28" s="140">
        <f>'921-1(資本)'!M28+'921-1(經常)'!M28</f>
        <v>0</v>
      </c>
      <c r="N28" s="139">
        <f>'921-1(資本)'!N28+'921-1(經常)'!N28</f>
        <v>1415766</v>
      </c>
      <c r="O28" s="139">
        <f>'921-1(資本)'!O28+'921-1(經常)'!O28</f>
        <v>0</v>
      </c>
      <c r="P28" s="139">
        <f>'921-1(資本)'!P28+'921-1(經常)'!P28</f>
        <v>19071912</v>
      </c>
      <c r="Q28" s="139">
        <f>'921-1(資本)'!Q28+'921-1(經常)'!Q28</f>
        <v>0</v>
      </c>
      <c r="R28" s="139">
        <f>'921-1(資本)'!R28+'921-1(經常)'!R28</f>
        <v>0</v>
      </c>
      <c r="S28" s="139">
        <f>'921-1(資本)'!S28+'921-1(經常)'!S28</f>
        <v>0</v>
      </c>
      <c r="T28" s="141">
        <f>'921-1(資本)'!T28+'921-1(經常)'!T28</f>
        <v>0</v>
      </c>
    </row>
    <row r="29" spans="2:20" s="152" customFormat="1" ht="24" customHeight="1">
      <c r="B29" s="103"/>
      <c r="C29" s="98"/>
      <c r="D29" s="98"/>
      <c r="E29" s="98"/>
      <c r="F29" s="145" t="s">
        <v>54</v>
      </c>
      <c r="G29" s="146">
        <f>'921-1(資本)'!G29+'921-1(經常)'!G29</f>
        <v>0</v>
      </c>
      <c r="H29" s="146">
        <f>'921-1(資本)'!H29+'921-1(經常)'!H29</f>
        <v>0</v>
      </c>
      <c r="I29" s="146">
        <f>'921-1(資本)'!I29+'921-1(經常)'!I29</f>
        <v>0</v>
      </c>
      <c r="J29" s="146">
        <f>'921-1(資本)'!J29+'921-1(經常)'!J29</f>
        <v>20487678</v>
      </c>
      <c r="K29" s="146">
        <f>'921-1(資本)'!K29+'921-1(經常)'!K29</f>
        <v>0</v>
      </c>
      <c r="L29" s="146">
        <f>'921-1(資本)'!L29+'921-1(經常)'!L29</f>
        <v>20487678</v>
      </c>
      <c r="M29" s="147">
        <f>'921-1(資本)'!M29+'921-1(經常)'!M29</f>
        <v>0</v>
      </c>
      <c r="N29" s="146">
        <f>'921-1(資本)'!N29+'921-1(經常)'!N29</f>
        <v>1415766</v>
      </c>
      <c r="O29" s="146">
        <f>'921-1(資本)'!O29+'921-1(經常)'!O29</f>
        <v>0</v>
      </c>
      <c r="P29" s="146">
        <f>'921-1(資本)'!P29+'921-1(經常)'!P29</f>
        <v>19071912</v>
      </c>
      <c r="Q29" s="146">
        <f>'921-1(資本)'!Q29+'921-1(經常)'!Q29</f>
        <v>0</v>
      </c>
      <c r="R29" s="146">
        <f>'921-1(資本)'!R29+'921-1(經常)'!R29</f>
        <v>0</v>
      </c>
      <c r="S29" s="146">
        <f>'921-1(資本)'!S29+'921-1(經常)'!S29</f>
        <v>0</v>
      </c>
      <c r="T29" s="148">
        <f>'921-1(資本)'!T29+'921-1(經常)'!T29</f>
        <v>0</v>
      </c>
    </row>
    <row r="30" spans="2:20" s="152" customFormat="1" ht="24" customHeight="1">
      <c r="B30" s="103"/>
      <c r="C30" s="98"/>
      <c r="D30" s="98">
        <v>1</v>
      </c>
      <c r="E30" s="98"/>
      <c r="F30" s="38" t="s">
        <v>55</v>
      </c>
      <c r="G30" s="146">
        <f>'921-1(資本)'!G30+'921-1(經常)'!G30</f>
        <v>0</v>
      </c>
      <c r="H30" s="146">
        <f>'921-1(資本)'!H30+'921-1(經常)'!H30</f>
        <v>0</v>
      </c>
      <c r="I30" s="146">
        <f>'921-1(資本)'!I30+'921-1(經常)'!I30</f>
        <v>0</v>
      </c>
      <c r="J30" s="146">
        <f>'921-1(資本)'!J30+'921-1(經常)'!J30</f>
        <v>20487678</v>
      </c>
      <c r="K30" s="146">
        <f>'921-1(資本)'!K30+'921-1(經常)'!K30</f>
        <v>0</v>
      </c>
      <c r="L30" s="146">
        <f>'921-1(資本)'!L30+'921-1(經常)'!L30</f>
        <v>20487678</v>
      </c>
      <c r="M30" s="147">
        <f>'921-1(資本)'!M30+'921-1(經常)'!M30</f>
        <v>0</v>
      </c>
      <c r="N30" s="146">
        <f>'921-1(資本)'!N30+'921-1(經常)'!N30</f>
        <v>1415766</v>
      </c>
      <c r="O30" s="146">
        <f>'921-1(資本)'!O30+'921-1(經常)'!O30</f>
        <v>0</v>
      </c>
      <c r="P30" s="146">
        <f>'921-1(資本)'!P30+'921-1(經常)'!P30</f>
        <v>19071912</v>
      </c>
      <c r="Q30" s="146">
        <f>'921-1(資本)'!Q30+'921-1(經常)'!Q30</f>
        <v>0</v>
      </c>
      <c r="R30" s="146">
        <f>'921-1(資本)'!R30+'921-1(經常)'!R30</f>
        <v>0</v>
      </c>
      <c r="S30" s="146">
        <f>'921-1(資本)'!S30+'921-1(經常)'!S30</f>
        <v>0</v>
      </c>
      <c r="T30" s="148">
        <f>'921-1(資本)'!T30+'921-1(經常)'!T30</f>
        <v>0</v>
      </c>
    </row>
    <row r="31" spans="1:20" s="151" customFormat="1" ht="24.75" customHeight="1">
      <c r="A31" s="152"/>
      <c r="B31" s="103">
        <v>6</v>
      </c>
      <c r="C31" s="98"/>
      <c r="D31" s="98"/>
      <c r="E31" s="98"/>
      <c r="F31" s="138" t="s">
        <v>56</v>
      </c>
      <c r="G31" s="139">
        <f>'921-1(資本)'!G31+'921-1(經常)'!G31</f>
        <v>0</v>
      </c>
      <c r="H31" s="139">
        <f>'921-1(資本)'!H31+'921-1(經常)'!H31</f>
        <v>0</v>
      </c>
      <c r="I31" s="139">
        <f>'921-1(資本)'!I31+'921-1(經常)'!I31</f>
        <v>0</v>
      </c>
      <c r="J31" s="139">
        <f>'921-1(資本)'!J31+'921-1(經常)'!J31</f>
        <v>2500000</v>
      </c>
      <c r="K31" s="139">
        <f>'921-1(資本)'!K31+'921-1(經常)'!K31</f>
        <v>0</v>
      </c>
      <c r="L31" s="139">
        <f>'921-1(資本)'!L31+'921-1(經常)'!L31</f>
        <v>2500000</v>
      </c>
      <c r="M31" s="140">
        <f>'921-1(資本)'!M31+'921-1(經常)'!M31</f>
        <v>0</v>
      </c>
      <c r="N31" s="139">
        <f>'921-1(資本)'!N31+'921-1(經常)'!N31</f>
        <v>15425</v>
      </c>
      <c r="O31" s="139">
        <f>'921-1(資本)'!O31+'921-1(經常)'!O31</f>
        <v>0</v>
      </c>
      <c r="P31" s="139">
        <f>'921-1(資本)'!P31+'921-1(經常)'!P31</f>
        <v>2484575</v>
      </c>
      <c r="Q31" s="139">
        <f>'921-1(資本)'!Q31+'921-1(經常)'!Q31</f>
        <v>0</v>
      </c>
      <c r="R31" s="139">
        <f>'921-1(資本)'!R31+'921-1(經常)'!R31</f>
        <v>0</v>
      </c>
      <c r="S31" s="139">
        <f>'921-1(資本)'!S31+'921-1(經常)'!S31</f>
        <v>0</v>
      </c>
      <c r="T31" s="141">
        <f>'921-1(資本)'!T31+'921-1(經常)'!T31</f>
        <v>0</v>
      </c>
    </row>
    <row r="32" spans="1:20" s="151" customFormat="1" ht="24.75" customHeight="1">
      <c r="A32" s="152"/>
      <c r="B32" s="103"/>
      <c r="C32" s="98">
        <v>1</v>
      </c>
      <c r="D32" s="98"/>
      <c r="E32" s="98"/>
      <c r="F32" s="144" t="s">
        <v>179</v>
      </c>
      <c r="G32" s="139">
        <f>'921-1(資本)'!G32+'921-1(經常)'!G32</f>
        <v>0</v>
      </c>
      <c r="H32" s="139">
        <f>'921-1(資本)'!H32+'921-1(經常)'!H32</f>
        <v>0</v>
      </c>
      <c r="I32" s="139">
        <f>'921-1(資本)'!I32+'921-1(經常)'!I32</f>
        <v>0</v>
      </c>
      <c r="J32" s="139">
        <f>'921-1(資本)'!J32+'921-1(經常)'!J32</f>
        <v>2500000</v>
      </c>
      <c r="K32" s="139">
        <f>'921-1(資本)'!K32+'921-1(經常)'!K32</f>
        <v>0</v>
      </c>
      <c r="L32" s="139">
        <f>'921-1(資本)'!L32+'921-1(經常)'!L32</f>
        <v>2500000</v>
      </c>
      <c r="M32" s="140">
        <f>'921-1(資本)'!M32+'921-1(經常)'!M32</f>
        <v>0</v>
      </c>
      <c r="N32" s="139">
        <f>'921-1(資本)'!N32+'921-1(經常)'!N32</f>
        <v>15425</v>
      </c>
      <c r="O32" s="139">
        <f>'921-1(資本)'!O32+'921-1(經常)'!O32</f>
        <v>0</v>
      </c>
      <c r="P32" s="139">
        <f>'921-1(資本)'!P32+'921-1(經常)'!P32</f>
        <v>2484575</v>
      </c>
      <c r="Q32" s="139">
        <f>'921-1(資本)'!Q32+'921-1(經常)'!Q32</f>
        <v>0</v>
      </c>
      <c r="R32" s="139">
        <f>'921-1(資本)'!R32+'921-1(經常)'!R32</f>
        <v>0</v>
      </c>
      <c r="S32" s="139">
        <f>'921-1(資本)'!S32+'921-1(經常)'!S32</f>
        <v>0</v>
      </c>
      <c r="T32" s="141">
        <f>'921-1(資本)'!T32+'921-1(經常)'!T32</f>
        <v>0</v>
      </c>
    </row>
    <row r="33" spans="2:20" s="152" customFormat="1" ht="24" customHeight="1">
      <c r="B33" s="103"/>
      <c r="C33" s="98"/>
      <c r="D33" s="98"/>
      <c r="E33" s="98"/>
      <c r="F33" s="145" t="s">
        <v>26</v>
      </c>
      <c r="G33" s="146">
        <f>'921-1(資本)'!G33+'921-1(經常)'!G33</f>
        <v>0</v>
      </c>
      <c r="H33" s="146">
        <f>'921-1(資本)'!H33+'921-1(經常)'!H33</f>
        <v>0</v>
      </c>
      <c r="I33" s="146">
        <f>'921-1(資本)'!I33+'921-1(經常)'!I33</f>
        <v>0</v>
      </c>
      <c r="J33" s="146">
        <f>'921-1(資本)'!J33+'921-1(經常)'!J33</f>
        <v>2500000</v>
      </c>
      <c r="K33" s="146">
        <f>'921-1(資本)'!K33+'921-1(經常)'!K33</f>
        <v>0</v>
      </c>
      <c r="L33" s="146">
        <f>'921-1(資本)'!L33+'921-1(經常)'!L33</f>
        <v>2500000</v>
      </c>
      <c r="M33" s="147">
        <f>'921-1(資本)'!M33+'921-1(經常)'!M33</f>
        <v>0</v>
      </c>
      <c r="N33" s="146">
        <f>'921-1(資本)'!N33+'921-1(經常)'!N33</f>
        <v>15425</v>
      </c>
      <c r="O33" s="146">
        <f>'921-1(資本)'!O33+'921-1(經常)'!O33</f>
        <v>0</v>
      </c>
      <c r="P33" s="146">
        <f>'921-1(資本)'!P33+'921-1(經常)'!P33</f>
        <v>2484575</v>
      </c>
      <c r="Q33" s="146">
        <f>'921-1(資本)'!Q33+'921-1(經常)'!Q33</f>
        <v>0</v>
      </c>
      <c r="R33" s="146">
        <f>'921-1(資本)'!R33+'921-1(經常)'!R33</f>
        <v>0</v>
      </c>
      <c r="S33" s="146">
        <f>'921-1(資本)'!S33+'921-1(經常)'!S33</f>
        <v>0</v>
      </c>
      <c r="T33" s="148">
        <f>'921-1(資本)'!T33+'921-1(經常)'!T33</f>
        <v>0</v>
      </c>
    </row>
    <row r="34" spans="2:20" s="152" customFormat="1" ht="24" customHeight="1">
      <c r="B34" s="103"/>
      <c r="C34" s="98"/>
      <c r="D34" s="98">
        <v>1</v>
      </c>
      <c r="E34" s="98"/>
      <c r="F34" s="156" t="s">
        <v>58</v>
      </c>
      <c r="G34" s="146">
        <f>'921-1(資本)'!G34+'921-1(經常)'!G34</f>
        <v>0</v>
      </c>
      <c r="H34" s="146">
        <f>'921-1(資本)'!H34+'921-1(經常)'!H34</f>
        <v>0</v>
      </c>
      <c r="I34" s="146">
        <f>'921-1(資本)'!I34+'921-1(經常)'!I34</f>
        <v>0</v>
      </c>
      <c r="J34" s="146">
        <f>'921-1(資本)'!J34+'921-1(經常)'!J34</f>
        <v>2500000</v>
      </c>
      <c r="K34" s="146">
        <f>'921-1(資本)'!K34+'921-1(經常)'!K34</f>
        <v>0</v>
      </c>
      <c r="L34" s="146">
        <f>'921-1(資本)'!L34+'921-1(經常)'!L34</f>
        <v>2500000</v>
      </c>
      <c r="M34" s="147">
        <f>'921-1(資本)'!M34+'921-1(經常)'!M34</f>
        <v>0</v>
      </c>
      <c r="N34" s="146">
        <f>'921-1(資本)'!N34+'921-1(經常)'!N34</f>
        <v>15425</v>
      </c>
      <c r="O34" s="146">
        <f>'921-1(資本)'!O34+'921-1(經常)'!O34</f>
        <v>0</v>
      </c>
      <c r="P34" s="146">
        <f>'921-1(資本)'!P34+'921-1(經常)'!P34</f>
        <v>2484575</v>
      </c>
      <c r="Q34" s="146">
        <f>'921-1(資本)'!Q34+'921-1(經常)'!Q34</f>
        <v>0</v>
      </c>
      <c r="R34" s="146">
        <f>'921-1(資本)'!R34+'921-1(經常)'!R34</f>
        <v>0</v>
      </c>
      <c r="S34" s="146">
        <f>'921-1(資本)'!S34+'921-1(經常)'!S34</f>
        <v>0</v>
      </c>
      <c r="T34" s="148">
        <f>'921-1(資本)'!T34+'921-1(經常)'!T34</f>
        <v>0</v>
      </c>
    </row>
    <row r="35" spans="1:20" s="151" customFormat="1" ht="24.75" customHeight="1">
      <c r="A35" s="152"/>
      <c r="B35" s="103">
        <v>11</v>
      </c>
      <c r="C35" s="98"/>
      <c r="D35" s="98"/>
      <c r="E35" s="98"/>
      <c r="F35" s="138" t="s">
        <v>59</v>
      </c>
      <c r="G35" s="139">
        <f>'921-1(資本)'!G35+'921-1(經常)'!G35</f>
        <v>71874427</v>
      </c>
      <c r="H35" s="139">
        <f>'921-1(資本)'!H35+'921-1(經常)'!H35</f>
        <v>0</v>
      </c>
      <c r="I35" s="139">
        <f>'921-1(資本)'!I35+'921-1(經常)'!I35</f>
        <v>71874427</v>
      </c>
      <c r="J35" s="139">
        <f>'921-1(資本)'!J35+'921-1(經常)'!J35</f>
        <v>496421586</v>
      </c>
      <c r="K35" s="139">
        <f>'921-1(資本)'!K35+'921-1(經常)'!K35</f>
        <v>0</v>
      </c>
      <c r="L35" s="139">
        <f>'921-1(資本)'!L35+'921-1(經常)'!L35</f>
        <v>496421586</v>
      </c>
      <c r="M35" s="140">
        <f>'921-1(資本)'!M35+'921-1(經常)'!M35</f>
        <v>10781475</v>
      </c>
      <c r="N35" s="139">
        <f>'921-1(資本)'!N35+'921-1(經常)'!N35</f>
        <v>50264036</v>
      </c>
      <c r="O35" s="139">
        <f>'921-1(資本)'!O35+'921-1(經常)'!O35</f>
        <v>61092952</v>
      </c>
      <c r="P35" s="139">
        <f>'921-1(資本)'!P35+'921-1(經常)'!P35</f>
        <v>446157550</v>
      </c>
      <c r="Q35" s="139">
        <f>'921-1(資本)'!Q35+'921-1(經常)'!Q35</f>
        <v>0</v>
      </c>
      <c r="R35" s="139">
        <f>'921-1(資本)'!R35+'921-1(經常)'!R35</f>
        <v>0</v>
      </c>
      <c r="S35" s="139">
        <f>'921-1(資本)'!S35+'921-1(經常)'!S35</f>
        <v>0</v>
      </c>
      <c r="T35" s="141">
        <f>'921-1(資本)'!T35+'921-1(經常)'!T35</f>
        <v>0</v>
      </c>
    </row>
    <row r="36" spans="1:20" s="157" customFormat="1" ht="39" customHeight="1">
      <c r="A36" s="154"/>
      <c r="B36" s="103"/>
      <c r="C36" s="98">
        <v>2</v>
      </c>
      <c r="D36" s="98"/>
      <c r="E36" s="98"/>
      <c r="F36" s="144" t="s">
        <v>60</v>
      </c>
      <c r="G36" s="139">
        <f>'921-1(資本)'!G36+'921-1(經常)'!G36</f>
        <v>71874427</v>
      </c>
      <c r="H36" s="139">
        <f>'921-1(資本)'!H36+'921-1(經常)'!H36</f>
        <v>0</v>
      </c>
      <c r="I36" s="139">
        <f>'921-1(資本)'!I36+'921-1(經常)'!I36</f>
        <v>71874427</v>
      </c>
      <c r="J36" s="139">
        <f>'921-1(資本)'!J36+'921-1(經常)'!J36</f>
        <v>496421586</v>
      </c>
      <c r="K36" s="139">
        <f>'921-1(資本)'!K36+'921-1(經常)'!K36</f>
        <v>0</v>
      </c>
      <c r="L36" s="139">
        <f>'921-1(資本)'!L36+'921-1(經常)'!L36</f>
        <v>496421586</v>
      </c>
      <c r="M36" s="140">
        <f>'921-1(資本)'!M36+'921-1(經常)'!M36</f>
        <v>10781475</v>
      </c>
      <c r="N36" s="139">
        <f>'921-1(資本)'!N36+'921-1(經常)'!N36</f>
        <v>50264036</v>
      </c>
      <c r="O36" s="139">
        <f>'921-1(資本)'!O36+'921-1(經常)'!O36</f>
        <v>61092952</v>
      </c>
      <c r="P36" s="139">
        <f>'921-1(資本)'!P36+'921-1(經常)'!P36</f>
        <v>446157550</v>
      </c>
      <c r="Q36" s="139">
        <f>'921-1(資本)'!Q36+'921-1(經常)'!Q36</f>
        <v>0</v>
      </c>
      <c r="R36" s="139">
        <f>'921-1(資本)'!R36+'921-1(經常)'!R36</f>
        <v>0</v>
      </c>
      <c r="S36" s="139">
        <f>'921-1(資本)'!S36+'921-1(經常)'!S36</f>
        <v>0</v>
      </c>
      <c r="T36" s="141">
        <f>'921-1(資本)'!T36+'921-1(經常)'!T36</f>
        <v>0</v>
      </c>
    </row>
    <row r="37" spans="2:20" s="154" customFormat="1" ht="24" customHeight="1">
      <c r="B37" s="103"/>
      <c r="C37" s="98"/>
      <c r="D37" s="98"/>
      <c r="E37" s="98"/>
      <c r="F37" s="145" t="s">
        <v>61</v>
      </c>
      <c r="G37" s="146">
        <f>'921-1(資本)'!G37+'921-1(經常)'!G37</f>
        <v>4039482</v>
      </c>
      <c r="H37" s="146">
        <f>'921-1(資本)'!H37+'921-1(經常)'!H37</f>
        <v>0</v>
      </c>
      <c r="I37" s="146">
        <f>'921-1(資本)'!I37+'921-1(經常)'!I37</f>
        <v>4039482</v>
      </c>
      <c r="J37" s="146">
        <f>'921-1(資本)'!J37+'921-1(經常)'!J37</f>
        <v>33056805</v>
      </c>
      <c r="K37" s="146">
        <f>'921-1(資本)'!K37+'921-1(經常)'!K37</f>
        <v>0</v>
      </c>
      <c r="L37" s="146">
        <f>'921-1(資本)'!L37+'921-1(經常)'!L37</f>
        <v>33056805</v>
      </c>
      <c r="M37" s="147">
        <f>'921-1(資本)'!M37+'921-1(經常)'!M37</f>
        <v>0</v>
      </c>
      <c r="N37" s="146">
        <f>'921-1(資本)'!N37+'921-1(經常)'!N37</f>
        <v>336240</v>
      </c>
      <c r="O37" s="146">
        <f>'921-1(資本)'!O37+'921-1(經常)'!O37</f>
        <v>4039482</v>
      </c>
      <c r="P37" s="146">
        <f>'921-1(資本)'!P37+'921-1(經常)'!P37</f>
        <v>32720565</v>
      </c>
      <c r="Q37" s="146">
        <f>'921-1(資本)'!Q37+'921-1(經常)'!Q37</f>
        <v>0</v>
      </c>
      <c r="R37" s="146">
        <f>'921-1(資本)'!R37+'921-1(經常)'!R37</f>
        <v>0</v>
      </c>
      <c r="S37" s="146">
        <f>'921-1(資本)'!S37+'921-1(經常)'!S37</f>
        <v>0</v>
      </c>
      <c r="T37" s="148">
        <f>'921-1(資本)'!T37+'921-1(經常)'!T37</f>
        <v>0</v>
      </c>
    </row>
    <row r="38" spans="1:30" s="158" customFormat="1" ht="39" customHeight="1" thickBot="1">
      <c r="A38" s="154"/>
      <c r="B38" s="103"/>
      <c r="C38" s="98"/>
      <c r="D38" s="98">
        <v>1</v>
      </c>
      <c r="E38" s="98"/>
      <c r="F38" s="38" t="s">
        <v>62</v>
      </c>
      <c r="G38" s="146">
        <f>'921-1(資本)'!G38+'921-1(經常)'!G38</f>
        <v>4039482</v>
      </c>
      <c r="H38" s="146">
        <f>'921-1(資本)'!H38+'921-1(經常)'!H38</f>
        <v>0</v>
      </c>
      <c r="I38" s="146">
        <f>'921-1(資本)'!I38+'921-1(經常)'!I38</f>
        <v>4039482</v>
      </c>
      <c r="J38" s="146">
        <f>'921-1(資本)'!J38+'921-1(經常)'!J38</f>
        <v>33056805</v>
      </c>
      <c r="K38" s="146">
        <f>'921-1(資本)'!K38+'921-1(經常)'!K38</f>
        <v>0</v>
      </c>
      <c r="L38" s="146">
        <f>'921-1(資本)'!L38+'921-1(經常)'!L38</f>
        <v>33056805</v>
      </c>
      <c r="M38" s="147">
        <f>'921-1(資本)'!M38+'921-1(經常)'!M38</f>
        <v>0</v>
      </c>
      <c r="N38" s="146">
        <f>'921-1(資本)'!N38+'921-1(經常)'!N38</f>
        <v>336240</v>
      </c>
      <c r="O38" s="146">
        <f>'921-1(資本)'!O38+'921-1(經常)'!O38</f>
        <v>4039482</v>
      </c>
      <c r="P38" s="146">
        <f>'921-1(資本)'!P38+'921-1(經常)'!P38</f>
        <v>32720565</v>
      </c>
      <c r="Q38" s="146">
        <f>'921-1(資本)'!Q38+'921-1(經常)'!Q38</f>
        <v>0</v>
      </c>
      <c r="R38" s="146">
        <f>'921-1(資本)'!R38+'921-1(經常)'!R38</f>
        <v>0</v>
      </c>
      <c r="S38" s="146">
        <f>'921-1(資本)'!S38+'921-1(經常)'!S38</f>
        <v>0</v>
      </c>
      <c r="T38" s="148">
        <f>'921-1(資本)'!T38+'921-1(經常)'!T38</f>
        <v>0</v>
      </c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1:30" s="164" customFormat="1" ht="24.75" customHeight="1" thickBot="1">
      <c r="A39" s="158"/>
      <c r="B39" s="159"/>
      <c r="C39" s="107"/>
      <c r="D39" s="107"/>
      <c r="E39" s="107"/>
      <c r="F39" s="160" t="s">
        <v>50</v>
      </c>
      <c r="G39" s="161">
        <f>'921-1(資本)'!G39+'921-1(經常)'!G39</f>
        <v>0</v>
      </c>
      <c r="H39" s="161">
        <f>'921-1(資本)'!H39+'921-1(經常)'!H39</f>
        <v>0</v>
      </c>
      <c r="I39" s="161">
        <f>'921-1(資本)'!I39+'921-1(經常)'!I39</f>
        <v>0</v>
      </c>
      <c r="J39" s="161">
        <f>'921-1(資本)'!J39+'921-1(經常)'!J39</f>
        <v>35532914</v>
      </c>
      <c r="K39" s="161">
        <f>'921-1(資本)'!K39+'921-1(經常)'!K39</f>
        <v>0</v>
      </c>
      <c r="L39" s="161">
        <f>'921-1(資本)'!L39+'921-1(經常)'!L39</f>
        <v>35532914</v>
      </c>
      <c r="M39" s="162">
        <f>'921-1(資本)'!M39+'921-1(經常)'!M39</f>
        <v>0</v>
      </c>
      <c r="N39" s="161">
        <f>'921-1(資本)'!N39+'921-1(經常)'!N39</f>
        <v>3314246</v>
      </c>
      <c r="O39" s="161">
        <f>'921-1(資本)'!O39+'921-1(經常)'!O39</f>
        <v>0</v>
      </c>
      <c r="P39" s="161">
        <f>'921-1(資本)'!P39+'921-1(經常)'!P39</f>
        <v>32218668</v>
      </c>
      <c r="Q39" s="161">
        <f>'921-1(資本)'!Q39+'921-1(經常)'!Q39</f>
        <v>0</v>
      </c>
      <c r="R39" s="161">
        <f>'921-1(資本)'!R39+'921-1(經常)'!R39</f>
        <v>0</v>
      </c>
      <c r="S39" s="161">
        <f>'921-1(資本)'!S39+'921-1(經常)'!S39</f>
        <v>0</v>
      </c>
      <c r="T39" s="163">
        <f>'921-1(資本)'!T39+'921-1(經常)'!T39</f>
        <v>0</v>
      </c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2:20" s="152" customFormat="1" ht="36" customHeight="1">
      <c r="B40" s="103"/>
      <c r="C40" s="98"/>
      <c r="D40" s="98">
        <v>2</v>
      </c>
      <c r="E40" s="98"/>
      <c r="F40" s="38" t="s">
        <v>63</v>
      </c>
      <c r="G40" s="146">
        <f>'921-1(資本)'!G40+'921-1(經常)'!G40</f>
        <v>0</v>
      </c>
      <c r="H40" s="146">
        <f>'921-1(資本)'!H40+'921-1(經常)'!H40</f>
        <v>0</v>
      </c>
      <c r="I40" s="146">
        <f>'921-1(資本)'!I40+'921-1(經常)'!I40</f>
        <v>0</v>
      </c>
      <c r="J40" s="146">
        <f>'921-1(資本)'!J40+'921-1(經常)'!J40</f>
        <v>35532914</v>
      </c>
      <c r="K40" s="146">
        <f>'921-1(資本)'!K40+'921-1(經常)'!K40</f>
        <v>0</v>
      </c>
      <c r="L40" s="146">
        <f>'921-1(資本)'!L40+'921-1(經常)'!L40</f>
        <v>35532914</v>
      </c>
      <c r="M40" s="147">
        <f>'921-1(資本)'!M40+'921-1(經常)'!M40</f>
        <v>0</v>
      </c>
      <c r="N40" s="146">
        <f>'921-1(資本)'!N40+'921-1(經常)'!N40</f>
        <v>3314246</v>
      </c>
      <c r="O40" s="146">
        <f>'921-1(資本)'!O40+'921-1(經常)'!O40</f>
        <v>0</v>
      </c>
      <c r="P40" s="146">
        <f>'921-1(資本)'!P40+'921-1(經常)'!P40</f>
        <v>32218668</v>
      </c>
      <c r="Q40" s="146">
        <f>'921-1(資本)'!Q40+'921-1(經常)'!Q40</f>
        <v>0</v>
      </c>
      <c r="R40" s="146">
        <f>'921-1(資本)'!R40+'921-1(經常)'!R40</f>
        <v>0</v>
      </c>
      <c r="S40" s="146">
        <f>'921-1(資本)'!S40+'921-1(經常)'!S40</f>
        <v>0</v>
      </c>
      <c r="T40" s="148">
        <f>'921-1(資本)'!T40+'921-1(經常)'!T40</f>
        <v>0</v>
      </c>
    </row>
    <row r="41" spans="2:20" s="154" customFormat="1" ht="23.25" customHeight="1">
      <c r="B41" s="103"/>
      <c r="C41" s="98"/>
      <c r="D41" s="98"/>
      <c r="E41" s="98"/>
      <c r="F41" s="145" t="s">
        <v>54</v>
      </c>
      <c r="G41" s="146">
        <f>'921-1(資本)'!G41+'921-1(經常)'!G41</f>
        <v>754581</v>
      </c>
      <c r="H41" s="146">
        <f>'921-1(資本)'!H41+'921-1(經常)'!H41</f>
        <v>0</v>
      </c>
      <c r="I41" s="146">
        <f>'921-1(資本)'!I41+'921-1(經常)'!I41</f>
        <v>754581</v>
      </c>
      <c r="J41" s="146">
        <f>'921-1(資本)'!J41+'921-1(經常)'!J41</f>
        <v>77484693</v>
      </c>
      <c r="K41" s="146">
        <f>'921-1(資本)'!K41+'921-1(經常)'!K41</f>
        <v>0</v>
      </c>
      <c r="L41" s="146">
        <f>'921-1(資本)'!L41+'921-1(經常)'!L41</f>
        <v>77484693</v>
      </c>
      <c r="M41" s="147">
        <f>'921-1(資本)'!M41+'921-1(經常)'!M41</f>
        <v>0</v>
      </c>
      <c r="N41" s="146">
        <f>'921-1(資本)'!N41+'921-1(經常)'!N41</f>
        <v>23356754</v>
      </c>
      <c r="O41" s="146">
        <f>'921-1(資本)'!O41+'921-1(經常)'!O41</f>
        <v>754581</v>
      </c>
      <c r="P41" s="146">
        <f>'921-1(資本)'!P41+'921-1(經常)'!P41</f>
        <v>54127939</v>
      </c>
      <c r="Q41" s="146">
        <f>'921-1(資本)'!Q41+'921-1(經常)'!Q41</f>
        <v>0</v>
      </c>
      <c r="R41" s="146">
        <f>'921-1(資本)'!R41+'921-1(經常)'!R41</f>
        <v>0</v>
      </c>
      <c r="S41" s="146">
        <f>'921-1(資本)'!S41+'921-1(經常)'!S41</f>
        <v>0</v>
      </c>
      <c r="T41" s="148">
        <f>'921-1(資本)'!T41+'921-1(經常)'!T41</f>
        <v>0</v>
      </c>
    </row>
    <row r="42" spans="2:20" s="152" customFormat="1" ht="36" customHeight="1">
      <c r="B42" s="103"/>
      <c r="C42" s="98"/>
      <c r="D42" s="98">
        <v>4</v>
      </c>
      <c r="E42" s="98"/>
      <c r="F42" s="38" t="s">
        <v>64</v>
      </c>
      <c r="G42" s="146">
        <f>'921-1(資本)'!G42+'921-1(經常)'!G42</f>
        <v>754581</v>
      </c>
      <c r="H42" s="146">
        <f>'921-1(資本)'!H42+'921-1(經常)'!H42</f>
        <v>0</v>
      </c>
      <c r="I42" s="146">
        <f>'921-1(資本)'!I42+'921-1(經常)'!I42</f>
        <v>754581</v>
      </c>
      <c r="J42" s="146">
        <f>'921-1(資本)'!J42+'921-1(經常)'!J42</f>
        <v>77484693</v>
      </c>
      <c r="K42" s="146">
        <f>'921-1(資本)'!K42+'921-1(經常)'!K42</f>
        <v>0</v>
      </c>
      <c r="L42" s="146">
        <f>'921-1(資本)'!L42+'921-1(經常)'!L42</f>
        <v>77484693</v>
      </c>
      <c r="M42" s="147">
        <f>'921-1(資本)'!M42+'921-1(經常)'!M42</f>
        <v>0</v>
      </c>
      <c r="N42" s="146">
        <f>'921-1(資本)'!N42+'921-1(經常)'!N42</f>
        <v>23356754</v>
      </c>
      <c r="O42" s="146">
        <f>'921-1(資本)'!O42+'921-1(經常)'!O42</f>
        <v>754581</v>
      </c>
      <c r="P42" s="146">
        <f>'921-1(資本)'!P42+'921-1(經常)'!P42</f>
        <v>54127939</v>
      </c>
      <c r="Q42" s="146">
        <f>'921-1(資本)'!Q42+'921-1(經常)'!Q42</f>
        <v>0</v>
      </c>
      <c r="R42" s="146">
        <f>'921-1(資本)'!R42+'921-1(經常)'!R42</f>
        <v>0</v>
      </c>
      <c r="S42" s="146">
        <f>'921-1(資本)'!S42+'921-1(經常)'!S42</f>
        <v>0</v>
      </c>
      <c r="T42" s="148">
        <f>'921-1(資本)'!T42+'921-1(經常)'!T42</f>
        <v>0</v>
      </c>
    </row>
    <row r="43" spans="2:20" s="152" customFormat="1" ht="22.5" customHeight="1">
      <c r="B43" s="103"/>
      <c r="C43" s="98"/>
      <c r="D43" s="98"/>
      <c r="E43" s="98"/>
      <c r="F43" s="145" t="s">
        <v>65</v>
      </c>
      <c r="G43" s="146">
        <f>'921-1(資本)'!G43+'921-1(經常)'!G43</f>
        <v>48141738</v>
      </c>
      <c r="H43" s="146">
        <f>'921-1(資本)'!H43+'921-1(經常)'!H43</f>
        <v>0</v>
      </c>
      <c r="I43" s="146">
        <f>'921-1(資本)'!I43+'921-1(經常)'!I43</f>
        <v>48141738</v>
      </c>
      <c r="J43" s="146">
        <f>'921-1(資本)'!J43+'921-1(經常)'!J43</f>
        <v>165886019</v>
      </c>
      <c r="K43" s="146">
        <f>'921-1(資本)'!K43+'921-1(經常)'!K43</f>
        <v>0</v>
      </c>
      <c r="L43" s="146">
        <f>'921-1(資本)'!L43+'921-1(經常)'!L43</f>
        <v>165886019</v>
      </c>
      <c r="M43" s="147">
        <f>'921-1(資本)'!M43+'921-1(經常)'!M43</f>
        <v>9692347</v>
      </c>
      <c r="N43" s="146">
        <f>'921-1(資本)'!N43+'921-1(經常)'!N43</f>
        <v>236180</v>
      </c>
      <c r="O43" s="146">
        <f>'921-1(資本)'!O43+'921-1(經常)'!O43</f>
        <v>38449391</v>
      </c>
      <c r="P43" s="146">
        <f>'921-1(資本)'!P43+'921-1(經常)'!P43</f>
        <v>165649839</v>
      </c>
      <c r="Q43" s="146">
        <f>'921-1(資本)'!Q43+'921-1(經常)'!Q43</f>
        <v>0</v>
      </c>
      <c r="R43" s="146">
        <f>'921-1(資本)'!R43+'921-1(經常)'!R43</f>
        <v>0</v>
      </c>
      <c r="S43" s="146">
        <f>'921-1(資本)'!S43+'921-1(經常)'!S43</f>
        <v>0</v>
      </c>
      <c r="T43" s="148">
        <f>'921-1(資本)'!T43+'921-1(經常)'!T43</f>
        <v>0</v>
      </c>
    </row>
    <row r="44" spans="1:20" s="152" customFormat="1" ht="36" customHeight="1">
      <c r="A44" s="154"/>
      <c r="B44" s="103"/>
      <c r="C44" s="98"/>
      <c r="D44" s="98">
        <v>5</v>
      </c>
      <c r="E44" s="98"/>
      <c r="F44" s="38" t="s">
        <v>66</v>
      </c>
      <c r="G44" s="146">
        <f>'921-1(資本)'!G44+'921-1(經常)'!G44</f>
        <v>48141738</v>
      </c>
      <c r="H44" s="146">
        <f>'921-1(資本)'!H44+'921-1(經常)'!H44</f>
        <v>0</v>
      </c>
      <c r="I44" s="146">
        <f>'921-1(資本)'!I44+'921-1(經常)'!I44</f>
        <v>48141738</v>
      </c>
      <c r="J44" s="146">
        <f>'921-1(資本)'!J44+'921-1(經常)'!J44</f>
        <v>165886019</v>
      </c>
      <c r="K44" s="146">
        <f>'921-1(資本)'!K44+'921-1(經常)'!K44</f>
        <v>0</v>
      </c>
      <c r="L44" s="146">
        <f>'921-1(資本)'!L44+'921-1(經常)'!L44</f>
        <v>165886019</v>
      </c>
      <c r="M44" s="147">
        <f>'921-1(資本)'!M44+'921-1(經常)'!M44</f>
        <v>9692347</v>
      </c>
      <c r="N44" s="146">
        <f>'921-1(資本)'!N44+'921-1(經常)'!N44</f>
        <v>236180</v>
      </c>
      <c r="O44" s="146">
        <f>'921-1(資本)'!O44+'921-1(經常)'!O44</f>
        <v>38449391</v>
      </c>
      <c r="P44" s="146">
        <f>'921-1(資本)'!P44+'921-1(經常)'!P44</f>
        <v>165649839</v>
      </c>
      <c r="Q44" s="146">
        <f>'921-1(資本)'!Q44+'921-1(經常)'!Q44</f>
        <v>0</v>
      </c>
      <c r="R44" s="146">
        <f>'921-1(資本)'!R44+'921-1(經常)'!R44</f>
        <v>0</v>
      </c>
      <c r="S44" s="146">
        <f>'921-1(資本)'!S44+'921-1(經常)'!S44</f>
        <v>0</v>
      </c>
      <c r="T44" s="148">
        <f>'921-1(資本)'!T44+'921-1(經常)'!T44</f>
        <v>0</v>
      </c>
    </row>
    <row r="45" spans="2:20" s="152" customFormat="1" ht="24" customHeight="1">
      <c r="B45" s="103"/>
      <c r="C45" s="98"/>
      <c r="D45" s="98"/>
      <c r="E45" s="98"/>
      <c r="F45" s="145" t="s">
        <v>67</v>
      </c>
      <c r="G45" s="146">
        <f>'921-1(資本)'!G45+'921-1(經常)'!G45</f>
        <v>18938626</v>
      </c>
      <c r="H45" s="146">
        <f>'921-1(資本)'!H45+'921-1(經常)'!H45</f>
        <v>0</v>
      </c>
      <c r="I45" s="146">
        <f>'921-1(資本)'!I45+'921-1(經常)'!I45</f>
        <v>18938626</v>
      </c>
      <c r="J45" s="146">
        <f>'921-1(資本)'!J45+'921-1(經常)'!J45</f>
        <v>96029530</v>
      </c>
      <c r="K45" s="146">
        <f>'921-1(資本)'!K45+'921-1(經常)'!K45</f>
        <v>0</v>
      </c>
      <c r="L45" s="146">
        <f>'921-1(資本)'!L45+'921-1(經常)'!L45</f>
        <v>96029530</v>
      </c>
      <c r="M45" s="147">
        <f>'921-1(資本)'!M45+'921-1(經常)'!M45</f>
        <v>1089128</v>
      </c>
      <c r="N45" s="146">
        <f>'921-1(資本)'!N45+'921-1(經常)'!N45</f>
        <v>7125268</v>
      </c>
      <c r="O45" s="146">
        <f>'921-1(資本)'!O45+'921-1(經常)'!O45</f>
        <v>17849498</v>
      </c>
      <c r="P45" s="146">
        <f>'921-1(資本)'!P45+'921-1(經常)'!P45</f>
        <v>88904262</v>
      </c>
      <c r="Q45" s="146">
        <f>'921-1(資本)'!Q45+'921-1(經常)'!Q45</f>
        <v>0</v>
      </c>
      <c r="R45" s="146">
        <f>'921-1(資本)'!R45+'921-1(經常)'!R45</f>
        <v>0</v>
      </c>
      <c r="S45" s="146">
        <f>'921-1(資本)'!S45+'921-1(經常)'!S45</f>
        <v>0</v>
      </c>
      <c r="T45" s="148">
        <f>'921-1(資本)'!T45+'921-1(經常)'!T45</f>
        <v>0</v>
      </c>
    </row>
    <row r="46" spans="2:20" s="152" customFormat="1" ht="36" customHeight="1">
      <c r="B46" s="103"/>
      <c r="C46" s="98"/>
      <c r="D46" s="98">
        <v>6</v>
      </c>
      <c r="E46" s="98"/>
      <c r="F46" s="38" t="s">
        <v>68</v>
      </c>
      <c r="G46" s="146">
        <f>'921-1(資本)'!G46+'921-1(經常)'!G46</f>
        <v>18938626</v>
      </c>
      <c r="H46" s="146">
        <f>'921-1(資本)'!H46+'921-1(經常)'!H46</f>
        <v>0</v>
      </c>
      <c r="I46" s="146">
        <f>'921-1(資本)'!I46+'921-1(經常)'!I46</f>
        <v>18938626</v>
      </c>
      <c r="J46" s="146">
        <f>'921-1(資本)'!J46+'921-1(經常)'!J46</f>
        <v>96029530</v>
      </c>
      <c r="K46" s="146">
        <f>'921-1(資本)'!K46+'921-1(經常)'!K46</f>
        <v>0</v>
      </c>
      <c r="L46" s="146">
        <f>'921-1(資本)'!L46+'921-1(經常)'!L46</f>
        <v>96029530</v>
      </c>
      <c r="M46" s="147">
        <f>'921-1(資本)'!M46+'921-1(經常)'!M46</f>
        <v>1089128</v>
      </c>
      <c r="N46" s="146">
        <f>'921-1(資本)'!N46+'921-1(經常)'!N46</f>
        <v>7125268</v>
      </c>
      <c r="O46" s="146">
        <f>'921-1(資本)'!O46+'921-1(經常)'!O46</f>
        <v>17849498</v>
      </c>
      <c r="P46" s="146">
        <f>'921-1(資本)'!P46+'921-1(經常)'!P46</f>
        <v>88904262</v>
      </c>
      <c r="Q46" s="146">
        <f>'921-1(資本)'!Q46+'921-1(經常)'!Q46</f>
        <v>0</v>
      </c>
      <c r="R46" s="146">
        <f>'921-1(資本)'!R46+'921-1(經常)'!R46</f>
        <v>0</v>
      </c>
      <c r="S46" s="146">
        <f>'921-1(資本)'!S46+'921-1(經常)'!S46</f>
        <v>0</v>
      </c>
      <c r="T46" s="148">
        <f>'921-1(資本)'!T46+'921-1(經常)'!T46</f>
        <v>0</v>
      </c>
    </row>
    <row r="47" spans="1:20" s="152" customFormat="1" ht="24" customHeight="1">
      <c r="A47" s="154"/>
      <c r="B47" s="103"/>
      <c r="C47" s="98"/>
      <c r="D47" s="98"/>
      <c r="E47" s="98"/>
      <c r="F47" s="145" t="s">
        <v>69</v>
      </c>
      <c r="G47" s="146">
        <f>'921-1(資本)'!G47+'921-1(經常)'!G47</f>
        <v>0</v>
      </c>
      <c r="H47" s="146">
        <f>'921-1(資本)'!H47+'921-1(經常)'!H47</f>
        <v>0</v>
      </c>
      <c r="I47" s="146">
        <f>'921-1(資本)'!I47+'921-1(經常)'!I47</f>
        <v>0</v>
      </c>
      <c r="J47" s="146">
        <f>'921-1(資本)'!J47+'921-1(經常)'!J47</f>
        <v>13980000</v>
      </c>
      <c r="K47" s="146">
        <f>'921-1(資本)'!K47+'921-1(經常)'!K47</f>
        <v>0</v>
      </c>
      <c r="L47" s="146">
        <f>'921-1(資本)'!L47+'921-1(經常)'!L47</f>
        <v>13980000</v>
      </c>
      <c r="M47" s="147">
        <f>'921-1(資本)'!M47+'921-1(經常)'!M47</f>
        <v>0</v>
      </c>
      <c r="N47" s="146">
        <f>'921-1(資本)'!N47+'921-1(經常)'!N47</f>
        <v>3180439</v>
      </c>
      <c r="O47" s="146">
        <f>'921-1(資本)'!O47+'921-1(經常)'!O47</f>
        <v>0</v>
      </c>
      <c r="P47" s="146">
        <f>'921-1(資本)'!P47+'921-1(經常)'!P47</f>
        <v>10799561</v>
      </c>
      <c r="Q47" s="146">
        <f>'921-1(資本)'!Q47+'921-1(經常)'!Q47</f>
        <v>0</v>
      </c>
      <c r="R47" s="146">
        <f>'921-1(資本)'!R47+'921-1(經常)'!R47</f>
        <v>0</v>
      </c>
      <c r="S47" s="146">
        <f>'921-1(資本)'!S47+'921-1(經常)'!S47</f>
        <v>0</v>
      </c>
      <c r="T47" s="148">
        <f>'921-1(資本)'!T47+'921-1(經常)'!T47</f>
        <v>0</v>
      </c>
    </row>
    <row r="48" spans="2:20" s="152" customFormat="1" ht="36" customHeight="1">
      <c r="B48" s="103"/>
      <c r="C48" s="98"/>
      <c r="D48" s="98">
        <v>9</v>
      </c>
      <c r="E48" s="98"/>
      <c r="F48" s="38" t="s">
        <v>70</v>
      </c>
      <c r="G48" s="146">
        <f>'921-1(資本)'!G48+'921-1(經常)'!G48</f>
        <v>0</v>
      </c>
      <c r="H48" s="146">
        <f>'921-1(資本)'!H48+'921-1(經常)'!H48</f>
        <v>0</v>
      </c>
      <c r="I48" s="146">
        <f>'921-1(資本)'!I48+'921-1(經常)'!I48</f>
        <v>0</v>
      </c>
      <c r="J48" s="146">
        <f>'921-1(資本)'!J48+'921-1(經常)'!J48</f>
        <v>13980000</v>
      </c>
      <c r="K48" s="146">
        <f>'921-1(資本)'!K48+'921-1(經常)'!K48</f>
        <v>0</v>
      </c>
      <c r="L48" s="146">
        <f>'921-1(資本)'!L48+'921-1(經常)'!L48</f>
        <v>13980000</v>
      </c>
      <c r="M48" s="147">
        <f>'921-1(資本)'!M48+'921-1(經常)'!M48</f>
        <v>0</v>
      </c>
      <c r="N48" s="146">
        <f>'921-1(資本)'!N48+'921-1(經常)'!N48</f>
        <v>3180439</v>
      </c>
      <c r="O48" s="146">
        <f>'921-1(資本)'!O48+'921-1(經常)'!O48</f>
        <v>0</v>
      </c>
      <c r="P48" s="146">
        <f>'921-1(資本)'!P48+'921-1(經常)'!P48</f>
        <v>10799561</v>
      </c>
      <c r="Q48" s="146">
        <f>'921-1(資本)'!Q48+'921-1(經常)'!Q48</f>
        <v>0</v>
      </c>
      <c r="R48" s="146">
        <f>'921-1(資本)'!R48+'921-1(經常)'!R48</f>
        <v>0</v>
      </c>
      <c r="S48" s="146">
        <f>'921-1(資本)'!S48+'921-1(經常)'!S48</f>
        <v>0</v>
      </c>
      <c r="T48" s="148">
        <f>'921-1(資本)'!T48+'921-1(經常)'!T48</f>
        <v>0</v>
      </c>
    </row>
    <row r="49" spans="2:20" s="152" customFormat="1" ht="24" customHeight="1">
      <c r="B49" s="103"/>
      <c r="C49" s="98"/>
      <c r="D49" s="98"/>
      <c r="E49" s="98"/>
      <c r="F49" s="145" t="s">
        <v>38</v>
      </c>
      <c r="G49" s="146">
        <f>'921-1(資本)'!G49+'921-1(經常)'!G49</f>
        <v>0</v>
      </c>
      <c r="H49" s="146">
        <f>'921-1(資本)'!H49+'921-1(經常)'!H49</f>
        <v>0</v>
      </c>
      <c r="I49" s="146">
        <f>'921-1(資本)'!I49+'921-1(經常)'!I49</f>
        <v>0</v>
      </c>
      <c r="J49" s="146">
        <f>'921-1(資本)'!J49+'921-1(經常)'!J49</f>
        <v>74451625</v>
      </c>
      <c r="K49" s="146">
        <f>'921-1(資本)'!K49+'921-1(經常)'!K49</f>
        <v>0</v>
      </c>
      <c r="L49" s="146">
        <f>'921-1(資本)'!L49+'921-1(經常)'!L49</f>
        <v>74451625</v>
      </c>
      <c r="M49" s="147">
        <f>'921-1(資本)'!M49+'921-1(經常)'!M49</f>
        <v>0</v>
      </c>
      <c r="N49" s="146">
        <f>'921-1(資本)'!N49+'921-1(經常)'!N49</f>
        <v>12714909</v>
      </c>
      <c r="O49" s="146">
        <f>'921-1(資本)'!O49+'921-1(經常)'!O49</f>
        <v>0</v>
      </c>
      <c r="P49" s="146">
        <f>'921-1(資本)'!P49+'921-1(經常)'!P49</f>
        <v>61736716</v>
      </c>
      <c r="Q49" s="146">
        <f>'921-1(資本)'!Q49+'921-1(經常)'!Q49</f>
        <v>0</v>
      </c>
      <c r="R49" s="146">
        <f>'921-1(資本)'!R49+'921-1(經常)'!R49</f>
        <v>0</v>
      </c>
      <c r="S49" s="146">
        <f>'921-1(資本)'!S49+'921-1(經常)'!S49</f>
        <v>0</v>
      </c>
      <c r="T49" s="148">
        <f>'921-1(資本)'!T49+'921-1(經常)'!T49</f>
        <v>0</v>
      </c>
    </row>
    <row r="50" spans="2:20" s="152" customFormat="1" ht="36" customHeight="1">
      <c r="B50" s="103"/>
      <c r="C50" s="98"/>
      <c r="D50" s="98">
        <v>12</v>
      </c>
      <c r="E50" s="98"/>
      <c r="F50" s="38" t="s">
        <v>71</v>
      </c>
      <c r="G50" s="146">
        <f>'921-1(資本)'!G50+'921-1(經常)'!G50</f>
        <v>0</v>
      </c>
      <c r="H50" s="146">
        <f>'921-1(資本)'!H50+'921-1(經常)'!H50</f>
        <v>0</v>
      </c>
      <c r="I50" s="146">
        <f>'921-1(資本)'!I50+'921-1(經常)'!I50</f>
        <v>0</v>
      </c>
      <c r="J50" s="146">
        <f>'921-1(資本)'!J50+'921-1(經常)'!J50</f>
        <v>74451625</v>
      </c>
      <c r="K50" s="146">
        <f>'921-1(資本)'!K50+'921-1(經常)'!K50</f>
        <v>0</v>
      </c>
      <c r="L50" s="146">
        <f>'921-1(資本)'!L50+'921-1(經常)'!L50</f>
        <v>74451625</v>
      </c>
      <c r="M50" s="147">
        <f>'921-1(資本)'!M50+'921-1(經常)'!M50</f>
        <v>0</v>
      </c>
      <c r="N50" s="146">
        <f>'921-1(資本)'!N50+'921-1(經常)'!N50</f>
        <v>12714909</v>
      </c>
      <c r="O50" s="146">
        <f>'921-1(資本)'!O50+'921-1(經常)'!O50</f>
        <v>0</v>
      </c>
      <c r="P50" s="146">
        <f>'921-1(資本)'!P50+'921-1(經常)'!P50</f>
        <v>61736716</v>
      </c>
      <c r="Q50" s="146">
        <f>'921-1(資本)'!Q50+'921-1(經常)'!Q50</f>
        <v>0</v>
      </c>
      <c r="R50" s="146">
        <f>'921-1(資本)'!R50+'921-1(經常)'!R50</f>
        <v>0</v>
      </c>
      <c r="S50" s="146">
        <f>'921-1(資本)'!S50+'921-1(經常)'!S50</f>
        <v>0</v>
      </c>
      <c r="T50" s="148">
        <f>'921-1(資本)'!T50+'921-1(經常)'!T50</f>
        <v>0</v>
      </c>
    </row>
    <row r="51" spans="1:20" ht="123" customHeight="1">
      <c r="A51" s="95"/>
      <c r="B51" s="101"/>
      <c r="C51" s="97"/>
      <c r="D51" s="98"/>
      <c r="E51" s="97"/>
      <c r="F51" s="43"/>
      <c r="G51" s="35"/>
      <c r="H51" s="25"/>
      <c r="I51" s="35"/>
      <c r="J51" s="35"/>
      <c r="K51" s="25"/>
      <c r="L51" s="35"/>
      <c r="M51" s="28"/>
      <c r="N51" s="25"/>
      <c r="O51" s="25"/>
      <c r="P51" s="25"/>
      <c r="Q51" s="25"/>
      <c r="R51" s="25"/>
      <c r="S51" s="25"/>
      <c r="T51" s="29"/>
    </row>
    <row r="52" spans="1:20" ht="66" customHeight="1">
      <c r="A52" s="95"/>
      <c r="B52" s="101"/>
      <c r="C52" s="97"/>
      <c r="D52" s="98"/>
      <c r="E52" s="97"/>
      <c r="F52" s="56"/>
      <c r="G52" s="35"/>
      <c r="H52" s="25"/>
      <c r="I52" s="35"/>
      <c r="J52" s="35"/>
      <c r="K52" s="25"/>
      <c r="L52" s="35"/>
      <c r="M52" s="28"/>
      <c r="N52" s="25"/>
      <c r="O52" s="25"/>
      <c r="P52" s="25"/>
      <c r="Q52" s="25"/>
      <c r="R52" s="25"/>
      <c r="S52" s="25"/>
      <c r="T52" s="29"/>
    </row>
    <row r="53" spans="1:20" ht="111" customHeight="1">
      <c r="A53" s="95"/>
      <c r="B53" s="101"/>
      <c r="C53" s="97"/>
      <c r="D53" s="98"/>
      <c r="E53" s="97"/>
      <c r="F53" s="56"/>
      <c r="G53" s="35"/>
      <c r="H53" s="25"/>
      <c r="I53" s="35"/>
      <c r="J53" s="35"/>
      <c r="K53" s="25"/>
      <c r="L53" s="35"/>
      <c r="M53" s="28"/>
      <c r="N53" s="25"/>
      <c r="O53" s="25"/>
      <c r="P53" s="25"/>
      <c r="Q53" s="25"/>
      <c r="R53" s="25"/>
      <c r="S53" s="25"/>
      <c r="T53" s="29"/>
    </row>
    <row r="54" spans="1:20" ht="75" customHeight="1">
      <c r="A54" s="95"/>
      <c r="B54" s="101"/>
      <c r="C54" s="97"/>
      <c r="D54" s="98"/>
      <c r="E54" s="97"/>
      <c r="F54" s="56"/>
      <c r="G54" s="35"/>
      <c r="H54" s="25"/>
      <c r="I54" s="35"/>
      <c r="J54" s="35"/>
      <c r="K54" s="25"/>
      <c r="L54" s="35"/>
      <c r="M54" s="28"/>
      <c r="N54" s="25"/>
      <c r="O54" s="25"/>
      <c r="P54" s="25"/>
      <c r="Q54" s="25"/>
      <c r="R54" s="25"/>
      <c r="S54" s="25"/>
      <c r="T54" s="29"/>
    </row>
    <row r="55" spans="1:20" ht="75" customHeight="1">
      <c r="A55" s="95"/>
      <c r="B55" s="101"/>
      <c r="C55" s="97"/>
      <c r="D55" s="98"/>
      <c r="E55" s="97"/>
      <c r="F55" s="56"/>
      <c r="G55" s="35"/>
      <c r="H55" s="25"/>
      <c r="I55" s="35"/>
      <c r="J55" s="35"/>
      <c r="K55" s="25"/>
      <c r="L55" s="35"/>
      <c r="M55" s="28"/>
      <c r="N55" s="25"/>
      <c r="O55" s="25"/>
      <c r="P55" s="25"/>
      <c r="Q55" s="25"/>
      <c r="R55" s="25"/>
      <c r="S55" s="25"/>
      <c r="T55" s="29"/>
    </row>
    <row r="56" spans="1:20" ht="66" customHeight="1" thickBot="1">
      <c r="A56" s="104"/>
      <c r="B56" s="105"/>
      <c r="C56" s="106"/>
      <c r="D56" s="107"/>
      <c r="E56" s="106"/>
      <c r="F56" s="57"/>
      <c r="G56" s="53"/>
      <c r="H56" s="134"/>
      <c r="I56" s="53"/>
      <c r="J56" s="53"/>
      <c r="K56" s="134"/>
      <c r="L56" s="53"/>
      <c r="M56" s="135"/>
      <c r="N56" s="134"/>
      <c r="O56" s="134"/>
      <c r="P56" s="134"/>
      <c r="Q56" s="134"/>
      <c r="R56" s="134"/>
      <c r="S56" s="134"/>
      <c r="T56" s="136"/>
    </row>
    <row r="57" spans="1:20" ht="66" customHeight="1">
      <c r="A57" s="95"/>
      <c r="B57" s="101"/>
      <c r="C57" s="97"/>
      <c r="D57" s="98"/>
      <c r="E57" s="97"/>
      <c r="F57" s="56"/>
      <c r="G57" s="35"/>
      <c r="H57" s="25"/>
      <c r="I57" s="35"/>
      <c r="J57" s="35"/>
      <c r="K57" s="25"/>
      <c r="L57" s="35"/>
      <c r="M57" s="28"/>
      <c r="N57" s="25"/>
      <c r="O57" s="25"/>
      <c r="P57" s="25"/>
      <c r="Q57" s="25"/>
      <c r="R57" s="25"/>
      <c r="S57" s="25"/>
      <c r="T57" s="29"/>
    </row>
    <row r="58" spans="1:20" ht="66" customHeight="1">
      <c r="A58" s="95"/>
      <c r="B58" s="101"/>
      <c r="C58" s="97"/>
      <c r="D58" s="98"/>
      <c r="E58" s="97"/>
      <c r="F58" s="56"/>
      <c r="G58" s="35"/>
      <c r="H58" s="25"/>
      <c r="I58" s="35"/>
      <c r="J58" s="35"/>
      <c r="K58" s="25"/>
      <c r="L58" s="35"/>
      <c r="M58" s="28"/>
      <c r="N58" s="25"/>
      <c r="O58" s="25"/>
      <c r="P58" s="25"/>
      <c r="Q58" s="25"/>
      <c r="R58" s="25"/>
      <c r="S58" s="25"/>
      <c r="T58" s="29"/>
    </row>
    <row r="59" spans="2:20" ht="93.75" customHeight="1">
      <c r="B59" s="22"/>
      <c r="C59" s="23"/>
      <c r="D59" s="32"/>
      <c r="E59" s="23"/>
      <c r="F59" s="56"/>
      <c r="G59" s="35"/>
      <c r="H59" s="35"/>
      <c r="I59" s="35"/>
      <c r="J59" s="35"/>
      <c r="K59" s="35"/>
      <c r="L59" s="35"/>
      <c r="M59" s="36"/>
      <c r="N59" s="35"/>
      <c r="O59" s="35"/>
      <c r="P59" s="35"/>
      <c r="Q59" s="35"/>
      <c r="R59" s="35"/>
      <c r="S59" s="35"/>
      <c r="T59" s="37"/>
    </row>
    <row r="60" spans="1:20" s="13" customFormat="1" ht="66" customHeight="1" thickBot="1">
      <c r="A60" s="48"/>
      <c r="B60" s="50"/>
      <c r="C60" s="51"/>
      <c r="D60" s="52"/>
      <c r="E60" s="51"/>
      <c r="F60" s="57"/>
      <c r="G60" s="53"/>
      <c r="H60" s="53"/>
      <c r="I60" s="53"/>
      <c r="J60" s="53"/>
      <c r="K60" s="53"/>
      <c r="L60" s="53"/>
      <c r="M60" s="54"/>
      <c r="N60" s="53"/>
      <c r="O60" s="53"/>
      <c r="P60" s="53"/>
      <c r="Q60" s="53"/>
      <c r="R60" s="53"/>
      <c r="S60" s="53"/>
      <c r="T60" s="55"/>
    </row>
    <row r="61" spans="11:20" ht="16.5">
      <c r="K61" s="58"/>
      <c r="M61" s="58"/>
      <c r="N61" s="58"/>
      <c r="O61" s="58"/>
      <c r="P61" s="58"/>
      <c r="Q61" s="58"/>
      <c r="R61" s="58"/>
      <c r="S61" s="58"/>
      <c r="T61" s="121"/>
    </row>
    <row r="62" spans="11:20" ht="16.5">
      <c r="K62" s="58"/>
      <c r="M62" s="58"/>
      <c r="N62" s="58"/>
      <c r="O62" s="58"/>
      <c r="P62" s="58"/>
      <c r="Q62" s="58"/>
      <c r="R62" s="58"/>
      <c r="S62" s="58"/>
      <c r="T62" s="121"/>
    </row>
    <row r="63" spans="11:20" ht="16.5">
      <c r="K63" s="58"/>
      <c r="M63" s="58"/>
      <c r="N63" s="58"/>
      <c r="O63" s="58"/>
      <c r="P63" s="58"/>
      <c r="Q63" s="58"/>
      <c r="R63" s="58"/>
      <c r="S63" s="58"/>
      <c r="T63" s="121"/>
    </row>
    <row r="64" spans="11:20" ht="16.5">
      <c r="K64" s="58"/>
      <c r="M64" s="58"/>
      <c r="N64" s="58"/>
      <c r="O64" s="58"/>
      <c r="P64" s="58"/>
      <c r="Q64" s="58"/>
      <c r="R64" s="58"/>
      <c r="S64" s="58"/>
      <c r="T64" s="121"/>
    </row>
    <row r="65" spans="11:20" ht="16.5">
      <c r="K65" s="58"/>
      <c r="M65" s="58"/>
      <c r="N65" s="58"/>
      <c r="O65" s="58"/>
      <c r="P65" s="58"/>
      <c r="Q65" s="58"/>
      <c r="R65" s="58"/>
      <c r="S65" s="58"/>
      <c r="T65" s="121"/>
    </row>
    <row r="66" spans="11:20" ht="16.5">
      <c r="K66" s="58"/>
      <c r="M66" s="58"/>
      <c r="N66" s="58"/>
      <c r="O66" s="58"/>
      <c r="P66" s="58"/>
      <c r="Q66" s="58"/>
      <c r="R66" s="58"/>
      <c r="S66" s="58"/>
      <c r="T66" s="121"/>
    </row>
    <row r="67" spans="11:20" ht="16.5">
      <c r="K67" s="58"/>
      <c r="M67" s="58"/>
      <c r="N67" s="58"/>
      <c r="O67" s="58"/>
      <c r="P67" s="58"/>
      <c r="Q67" s="58"/>
      <c r="R67" s="58"/>
      <c r="S67" s="58"/>
      <c r="T67" s="58"/>
    </row>
    <row r="68" spans="11:20" ht="16.5">
      <c r="K68" s="58"/>
      <c r="M68" s="58"/>
      <c r="N68" s="58"/>
      <c r="O68" s="58"/>
      <c r="P68" s="58"/>
      <c r="Q68" s="58"/>
      <c r="R68" s="58"/>
      <c r="S68" s="58"/>
      <c r="T68" s="58"/>
    </row>
    <row r="69" spans="11:20" ht="16.5">
      <c r="K69" s="58"/>
      <c r="M69" s="58"/>
      <c r="N69" s="58"/>
      <c r="O69" s="58"/>
      <c r="P69" s="58"/>
      <c r="Q69" s="58"/>
      <c r="R69" s="58"/>
      <c r="S69" s="58"/>
      <c r="T69" s="58"/>
    </row>
    <row r="70" spans="11:20" ht="16.5">
      <c r="K70" s="58"/>
      <c r="M70" s="58"/>
      <c r="N70" s="58"/>
      <c r="O70" s="58"/>
      <c r="P70" s="58"/>
      <c r="Q70" s="58"/>
      <c r="R70" s="58"/>
      <c r="S70" s="58"/>
      <c r="T70" s="58"/>
    </row>
    <row r="71" spans="11:20" ht="16.5">
      <c r="K71" s="58"/>
      <c r="M71" s="58"/>
      <c r="N71" s="58"/>
      <c r="O71" s="58"/>
      <c r="P71" s="58"/>
      <c r="Q71" s="58"/>
      <c r="R71" s="58"/>
      <c r="S71" s="58"/>
      <c r="T71" s="58"/>
    </row>
    <row r="72" spans="11:20" ht="16.5">
      <c r="K72" s="58"/>
      <c r="M72" s="58"/>
      <c r="N72" s="58"/>
      <c r="O72" s="58"/>
      <c r="P72" s="58"/>
      <c r="Q72" s="58"/>
      <c r="R72" s="58"/>
      <c r="S72" s="58"/>
      <c r="T72" s="58"/>
    </row>
    <row r="73" spans="11:20" ht="16.5">
      <c r="K73" s="58"/>
      <c r="M73" s="58"/>
      <c r="N73" s="58"/>
      <c r="O73" s="58"/>
      <c r="P73" s="58"/>
      <c r="Q73" s="58"/>
      <c r="R73" s="58"/>
      <c r="S73" s="58"/>
      <c r="T73" s="58"/>
    </row>
    <row r="74" spans="11:20" ht="16.5">
      <c r="K74" s="58"/>
      <c r="M74" s="58"/>
      <c r="N74" s="58"/>
      <c r="O74" s="58"/>
      <c r="P74" s="58"/>
      <c r="Q74" s="58"/>
      <c r="R74" s="58"/>
      <c r="S74" s="58"/>
      <c r="T74" s="58"/>
    </row>
    <row r="75" spans="11:20" ht="16.5">
      <c r="K75" s="58"/>
      <c r="M75" s="58"/>
      <c r="N75" s="58"/>
      <c r="O75" s="58"/>
      <c r="P75" s="58"/>
      <c r="Q75" s="58"/>
      <c r="R75" s="58"/>
      <c r="S75" s="58"/>
      <c r="T75" s="58"/>
    </row>
    <row r="76" spans="11:20" ht="16.5">
      <c r="K76" s="58"/>
      <c r="M76" s="58"/>
      <c r="N76" s="58"/>
      <c r="O76" s="58"/>
      <c r="P76" s="58"/>
      <c r="Q76" s="58"/>
      <c r="R76" s="58"/>
      <c r="S76" s="58"/>
      <c r="T76" s="58"/>
    </row>
    <row r="77" spans="11:20" ht="16.5">
      <c r="K77" s="58"/>
      <c r="M77" s="58"/>
      <c r="N77" s="58"/>
      <c r="O77" s="58"/>
      <c r="P77" s="58"/>
      <c r="Q77" s="58"/>
      <c r="R77" s="58"/>
      <c r="S77" s="58"/>
      <c r="T77" s="58"/>
    </row>
    <row r="78" spans="11:20" ht="16.5">
      <c r="K78" s="58"/>
      <c r="M78" s="58"/>
      <c r="N78" s="58"/>
      <c r="O78" s="58"/>
      <c r="P78" s="58"/>
      <c r="Q78" s="58"/>
      <c r="R78" s="58"/>
      <c r="S78" s="58"/>
      <c r="T78" s="58"/>
    </row>
    <row r="79" spans="11:20" ht="16.5">
      <c r="K79" s="58"/>
      <c r="M79" s="58"/>
      <c r="N79" s="58"/>
      <c r="O79" s="58"/>
      <c r="P79" s="58"/>
      <c r="Q79" s="58"/>
      <c r="R79" s="58"/>
      <c r="S79" s="58"/>
      <c r="T79" s="58"/>
    </row>
    <row r="80" spans="11:20" ht="16.5">
      <c r="K80" s="58"/>
      <c r="M80" s="58"/>
      <c r="N80" s="58"/>
      <c r="O80" s="58"/>
      <c r="P80" s="58"/>
      <c r="Q80" s="58"/>
      <c r="R80" s="58"/>
      <c r="S80" s="58"/>
      <c r="T80" s="58"/>
    </row>
    <row r="81" spans="11:20" ht="16.5">
      <c r="K81" s="58"/>
      <c r="M81" s="58"/>
      <c r="N81" s="58"/>
      <c r="O81" s="58"/>
      <c r="P81" s="58"/>
      <c r="Q81" s="58"/>
      <c r="R81" s="58"/>
      <c r="S81" s="58"/>
      <c r="T81" s="58"/>
    </row>
    <row r="82" spans="11:20" ht="16.5">
      <c r="K82" s="58"/>
      <c r="M82" s="58"/>
      <c r="N82" s="58"/>
      <c r="O82" s="58"/>
      <c r="P82" s="58"/>
      <c r="Q82" s="58"/>
      <c r="R82" s="58"/>
      <c r="S82" s="58"/>
      <c r="T82" s="58"/>
    </row>
    <row r="83" spans="11:20" ht="16.5">
      <c r="K83" s="58"/>
      <c r="M83" s="58"/>
      <c r="N83" s="58"/>
      <c r="O83" s="58"/>
      <c r="P83" s="58"/>
      <c r="Q83" s="58"/>
      <c r="R83" s="58"/>
      <c r="S83" s="58"/>
      <c r="T83" s="58"/>
    </row>
    <row r="84" spans="11:20" ht="16.5">
      <c r="K84" s="58"/>
      <c r="M84" s="58"/>
      <c r="N84" s="58"/>
      <c r="O84" s="58"/>
      <c r="P84" s="58"/>
      <c r="Q84" s="58"/>
      <c r="R84" s="58"/>
      <c r="S84" s="58"/>
      <c r="T84" s="58"/>
    </row>
    <row r="85" spans="11:20" ht="16.5">
      <c r="K85" s="58"/>
      <c r="M85" s="58"/>
      <c r="N85" s="58"/>
      <c r="O85" s="58"/>
      <c r="P85" s="58"/>
      <c r="Q85" s="58"/>
      <c r="R85" s="58"/>
      <c r="S85" s="58"/>
      <c r="T85" s="58"/>
    </row>
    <row r="86" spans="11:20" ht="16.5">
      <c r="K86" s="58"/>
      <c r="M86" s="58"/>
      <c r="N86" s="58"/>
      <c r="O86" s="58"/>
      <c r="P86" s="58"/>
      <c r="Q86" s="58"/>
      <c r="R86" s="58"/>
      <c r="S86" s="58"/>
      <c r="T86" s="58"/>
    </row>
    <row r="87" spans="11:20" ht="16.5">
      <c r="K87" s="58"/>
      <c r="M87" s="58"/>
      <c r="N87" s="58"/>
      <c r="O87" s="58"/>
      <c r="P87" s="58"/>
      <c r="Q87" s="58"/>
      <c r="R87" s="58"/>
      <c r="S87" s="58"/>
      <c r="T87" s="58"/>
    </row>
    <row r="88" spans="11:20" ht="16.5">
      <c r="K88" s="58"/>
      <c r="M88" s="58"/>
      <c r="N88" s="58"/>
      <c r="O88" s="58"/>
      <c r="P88" s="58"/>
      <c r="Q88" s="58"/>
      <c r="R88" s="58"/>
      <c r="S88" s="58"/>
      <c r="T88" s="58"/>
    </row>
    <row r="89" spans="11:20" ht="16.5">
      <c r="K89" s="58"/>
      <c r="M89" s="58"/>
      <c r="N89" s="58"/>
      <c r="O89" s="58"/>
      <c r="P89" s="58"/>
      <c r="Q89" s="58"/>
      <c r="R89" s="58"/>
      <c r="S89" s="58"/>
      <c r="T89" s="58"/>
    </row>
    <row r="90" spans="11:20" ht="16.5">
      <c r="K90" s="58"/>
      <c r="M90" s="58"/>
      <c r="N90" s="58"/>
      <c r="O90" s="58"/>
      <c r="P90" s="58"/>
      <c r="Q90" s="58"/>
      <c r="R90" s="58"/>
      <c r="S90" s="58"/>
      <c r="T90" s="58"/>
    </row>
    <row r="91" spans="11:20" ht="16.5">
      <c r="K91" s="58"/>
      <c r="M91" s="58"/>
      <c r="N91" s="58"/>
      <c r="O91" s="58"/>
      <c r="P91" s="58"/>
      <c r="Q91" s="58"/>
      <c r="R91" s="58"/>
      <c r="S91" s="58"/>
      <c r="T91" s="58"/>
    </row>
    <row r="92" spans="11:20" ht="16.5">
      <c r="K92" s="58"/>
      <c r="M92" s="58"/>
      <c r="N92" s="58"/>
      <c r="O92" s="58"/>
      <c r="P92" s="58"/>
      <c r="Q92" s="58"/>
      <c r="R92" s="58"/>
      <c r="S92" s="58"/>
      <c r="T92" s="58"/>
    </row>
    <row r="93" spans="11:20" ht="16.5">
      <c r="K93" s="58"/>
      <c r="M93" s="58"/>
      <c r="N93" s="58"/>
      <c r="O93" s="58"/>
      <c r="P93" s="58"/>
      <c r="Q93" s="58"/>
      <c r="R93" s="58"/>
      <c r="S93" s="58"/>
      <c r="T93" s="58"/>
    </row>
    <row r="94" spans="11:20" ht="16.5">
      <c r="K94" s="58"/>
      <c r="M94" s="58"/>
      <c r="N94" s="58"/>
      <c r="O94" s="58"/>
      <c r="P94" s="58"/>
      <c r="Q94" s="58"/>
      <c r="R94" s="58"/>
      <c r="S94" s="58"/>
      <c r="T94" s="58"/>
    </row>
    <row r="95" spans="11:20" ht="16.5">
      <c r="K95" s="58"/>
      <c r="M95" s="58"/>
      <c r="N95" s="58"/>
      <c r="O95" s="58"/>
      <c r="P95" s="58"/>
      <c r="Q95" s="58"/>
      <c r="R95" s="58"/>
      <c r="S95" s="58"/>
      <c r="T95" s="58"/>
    </row>
    <row r="96" spans="11:20" ht="16.5">
      <c r="K96" s="58"/>
      <c r="M96" s="58"/>
      <c r="N96" s="58"/>
      <c r="O96" s="58"/>
      <c r="P96" s="58"/>
      <c r="Q96" s="58"/>
      <c r="R96" s="58"/>
      <c r="S96" s="58"/>
      <c r="T96" s="58"/>
    </row>
  </sheetData>
  <sheetProtection/>
  <mergeCells count="20">
    <mergeCell ref="B6:B7"/>
    <mergeCell ref="C6:C7"/>
    <mergeCell ref="D6:D7"/>
    <mergeCell ref="Q5:R5"/>
    <mergeCell ref="E6:E7"/>
    <mergeCell ref="F6:F7"/>
    <mergeCell ref="B5:F5"/>
    <mergeCell ref="M5:N5"/>
    <mergeCell ref="O5:P5"/>
    <mergeCell ref="G5:L5"/>
    <mergeCell ref="A4:E4"/>
    <mergeCell ref="T6:T7"/>
    <mergeCell ref="M6:M7"/>
    <mergeCell ref="N6:N7"/>
    <mergeCell ref="Q6:Q7"/>
    <mergeCell ref="R6:R7"/>
    <mergeCell ref="O6:O7"/>
    <mergeCell ref="P6:P7"/>
    <mergeCell ref="S6:S7"/>
    <mergeCell ref="S5:T5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zoomScale="75" zoomScaleNormal="75" zoomScaleSheetLayoutView="75" workbookViewId="0" topLeftCell="A1">
      <pane xSplit="6" ySplit="7" topLeftCell="L32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4" sqref="A4:E4"/>
    </sheetView>
  </sheetViews>
  <sheetFormatPr defaultColWidth="9.00390625" defaultRowHeight="16.5"/>
  <cols>
    <col min="1" max="1" width="2.25390625" style="0" customWidth="1"/>
    <col min="2" max="2" width="2.50390625" style="0" customWidth="1"/>
    <col min="3" max="3" width="2.125" style="0" customWidth="1"/>
    <col min="4" max="4" width="2.75390625" style="0" customWidth="1"/>
    <col min="5" max="5" width="2.125" style="0" customWidth="1"/>
    <col min="6" max="6" width="24.625" style="58" customWidth="1"/>
    <col min="7" max="7" width="14.375" style="87" customWidth="1"/>
    <col min="8" max="8" width="12.00390625" style="87" customWidth="1"/>
    <col min="9" max="9" width="14.375" style="88" customWidth="1"/>
    <col min="10" max="10" width="15.75390625" style="88" customWidth="1"/>
    <col min="11" max="11" width="13.00390625" style="88" customWidth="1"/>
    <col min="12" max="12" width="15.625" style="88" customWidth="1"/>
    <col min="13" max="13" width="13.875" style="88" customWidth="1"/>
    <col min="14" max="14" width="15.75390625" style="88" customWidth="1"/>
    <col min="15" max="15" width="14.625" style="88" customWidth="1"/>
    <col min="16" max="16" width="15.25390625" style="88" customWidth="1"/>
    <col min="17" max="17" width="15.00390625" style="88" customWidth="1"/>
    <col min="18" max="18" width="14.625" style="88" customWidth="1"/>
    <col min="19" max="19" width="14.75390625" style="88" customWidth="1"/>
    <col min="20" max="20" width="15.875" style="88" customWidth="1"/>
  </cols>
  <sheetData>
    <row r="1" spans="1:20" s="3" customFormat="1" ht="27.75" customHeight="1">
      <c r="A1" s="1"/>
      <c r="B1" s="2"/>
      <c r="C1" s="2"/>
      <c r="D1" s="2"/>
      <c r="E1" s="2"/>
      <c r="F1" s="2"/>
      <c r="G1" s="61"/>
      <c r="H1" s="61"/>
      <c r="I1" s="61"/>
      <c r="J1" s="61"/>
      <c r="K1" s="62"/>
      <c r="L1" s="63" t="s">
        <v>0</v>
      </c>
      <c r="M1" s="64" t="s">
        <v>1</v>
      </c>
      <c r="N1" s="62"/>
      <c r="O1" s="62"/>
      <c r="P1" s="62"/>
      <c r="Q1" s="62"/>
      <c r="R1" s="62"/>
      <c r="S1" s="62"/>
      <c r="T1" s="62"/>
    </row>
    <row r="2" spans="1:20" s="7" customFormat="1" ht="25.5" customHeight="1">
      <c r="A2" s="6"/>
      <c r="B2" s="6"/>
      <c r="C2" s="6"/>
      <c r="D2" s="6"/>
      <c r="E2" s="6"/>
      <c r="F2" s="6"/>
      <c r="G2" s="65"/>
      <c r="H2" s="65"/>
      <c r="I2" s="65"/>
      <c r="J2" s="65"/>
      <c r="K2" s="63"/>
      <c r="L2" s="63" t="s">
        <v>104</v>
      </c>
      <c r="M2" s="64" t="s">
        <v>105</v>
      </c>
      <c r="N2" s="66"/>
      <c r="O2" s="66"/>
      <c r="P2" s="66"/>
      <c r="Q2" s="66"/>
      <c r="R2" s="66"/>
      <c r="S2" s="66"/>
      <c r="T2" s="66"/>
    </row>
    <row r="3" spans="1:20" s="7" customFormat="1" ht="25.5" customHeight="1">
      <c r="A3" s="6"/>
      <c r="B3" s="6"/>
      <c r="C3" s="6"/>
      <c r="D3" s="6"/>
      <c r="E3" s="6"/>
      <c r="F3" s="6"/>
      <c r="G3" s="65"/>
      <c r="H3" s="65"/>
      <c r="I3" s="65"/>
      <c r="J3" s="65"/>
      <c r="K3" s="66"/>
      <c r="L3" s="63" t="s">
        <v>2</v>
      </c>
      <c r="M3" s="64" t="s">
        <v>3</v>
      </c>
      <c r="N3" s="66"/>
      <c r="O3" s="66"/>
      <c r="P3" s="66"/>
      <c r="Q3" s="66"/>
      <c r="R3" s="66"/>
      <c r="S3" s="66"/>
      <c r="T3" s="66"/>
    </row>
    <row r="4" spans="1:20" s="8" customFormat="1" ht="16.5" customHeight="1" thickBot="1">
      <c r="A4" s="178" t="s">
        <v>138</v>
      </c>
      <c r="B4" s="179"/>
      <c r="C4" s="179"/>
      <c r="D4" s="179"/>
      <c r="E4" s="179"/>
      <c r="G4" s="67"/>
      <c r="H4" s="67"/>
      <c r="I4" s="68"/>
      <c r="J4" s="68"/>
      <c r="K4" s="67"/>
      <c r="L4" s="69" t="s">
        <v>4</v>
      </c>
      <c r="M4" s="70" t="s">
        <v>106</v>
      </c>
      <c r="N4" s="67"/>
      <c r="O4" s="67"/>
      <c r="P4" s="67"/>
      <c r="Q4" s="67"/>
      <c r="R4" s="67"/>
      <c r="S4" s="67"/>
      <c r="T4" s="69" t="s">
        <v>5</v>
      </c>
    </row>
    <row r="5" spans="1:20" s="13" customFormat="1" ht="20.25" customHeight="1">
      <c r="A5" s="12" t="s">
        <v>6</v>
      </c>
      <c r="B5" s="173" t="s">
        <v>107</v>
      </c>
      <c r="C5" s="173"/>
      <c r="D5" s="173"/>
      <c r="E5" s="173"/>
      <c r="F5" s="173"/>
      <c r="G5" s="187" t="s">
        <v>108</v>
      </c>
      <c r="H5" s="188"/>
      <c r="I5" s="188"/>
      <c r="J5" s="188"/>
      <c r="K5" s="188"/>
      <c r="L5" s="189"/>
      <c r="M5" s="186" t="s">
        <v>109</v>
      </c>
      <c r="N5" s="185"/>
      <c r="O5" s="184" t="s">
        <v>7</v>
      </c>
      <c r="P5" s="185"/>
      <c r="Q5" s="184" t="s">
        <v>8</v>
      </c>
      <c r="R5" s="185"/>
      <c r="S5" s="184" t="s">
        <v>9</v>
      </c>
      <c r="T5" s="186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71" t="s">
        <v>16</v>
      </c>
      <c r="H6" s="72" t="s">
        <v>17</v>
      </c>
      <c r="I6" s="73" t="s">
        <v>18</v>
      </c>
      <c r="J6" s="74" t="s">
        <v>19</v>
      </c>
      <c r="K6" s="75" t="s">
        <v>20</v>
      </c>
      <c r="L6" s="76" t="s">
        <v>18</v>
      </c>
      <c r="M6" s="192" t="s">
        <v>110</v>
      </c>
      <c r="N6" s="194" t="s">
        <v>21</v>
      </c>
      <c r="O6" s="194" t="s">
        <v>111</v>
      </c>
      <c r="P6" s="194" t="s">
        <v>22</v>
      </c>
      <c r="Q6" s="194" t="s">
        <v>110</v>
      </c>
      <c r="R6" s="194" t="s">
        <v>21</v>
      </c>
      <c r="S6" s="194" t="s">
        <v>111</v>
      </c>
      <c r="T6" s="190" t="s">
        <v>22</v>
      </c>
    </row>
    <row r="7" spans="1:20" s="13" customFormat="1" ht="21" customHeight="1">
      <c r="A7" s="108" t="s">
        <v>23</v>
      </c>
      <c r="B7" s="168"/>
      <c r="C7" s="168"/>
      <c r="D7" s="168"/>
      <c r="E7" s="168"/>
      <c r="F7" s="172"/>
      <c r="G7" s="109" t="s">
        <v>24</v>
      </c>
      <c r="H7" s="110" t="s">
        <v>25</v>
      </c>
      <c r="I7" s="109" t="s">
        <v>112</v>
      </c>
      <c r="J7" s="109" t="s">
        <v>24</v>
      </c>
      <c r="K7" s="111" t="s">
        <v>25</v>
      </c>
      <c r="L7" s="109" t="s">
        <v>112</v>
      </c>
      <c r="M7" s="193"/>
      <c r="N7" s="195"/>
      <c r="O7" s="195"/>
      <c r="P7" s="195"/>
      <c r="Q7" s="195"/>
      <c r="R7" s="195"/>
      <c r="S7" s="195"/>
      <c r="T7" s="191"/>
    </row>
    <row r="8" spans="1:20" s="13" customFormat="1" ht="20.25" customHeight="1">
      <c r="A8" s="96"/>
      <c r="B8" s="46"/>
      <c r="C8" s="40"/>
      <c r="D8" s="40"/>
      <c r="E8" s="40"/>
      <c r="F8" s="24" t="s">
        <v>113</v>
      </c>
      <c r="G8" s="77">
        <f aca="true" t="shared" si="0" ref="G8:T8">G9+G16+G23+G27+G31+G35</f>
        <v>79680289</v>
      </c>
      <c r="H8" s="77">
        <f t="shared" si="0"/>
        <v>0</v>
      </c>
      <c r="I8" s="77">
        <f t="shared" si="0"/>
        <v>79680289</v>
      </c>
      <c r="J8" s="77">
        <f t="shared" si="0"/>
        <v>502449549</v>
      </c>
      <c r="K8" s="77">
        <f t="shared" si="0"/>
        <v>0</v>
      </c>
      <c r="L8" s="113">
        <f t="shared" si="0"/>
        <v>502449549</v>
      </c>
      <c r="M8" s="112">
        <f t="shared" si="0"/>
        <v>10781475</v>
      </c>
      <c r="N8" s="77">
        <f t="shared" si="0"/>
        <v>44524877</v>
      </c>
      <c r="O8" s="77">
        <f t="shared" si="0"/>
        <v>68898814</v>
      </c>
      <c r="P8" s="77">
        <f t="shared" si="0"/>
        <v>457924672</v>
      </c>
      <c r="Q8" s="77">
        <f t="shared" si="0"/>
        <v>0</v>
      </c>
      <c r="R8" s="78">
        <f t="shared" si="0"/>
        <v>0</v>
      </c>
      <c r="S8" s="78">
        <f t="shared" si="0"/>
        <v>0</v>
      </c>
      <c r="T8" s="114">
        <f t="shared" si="0"/>
        <v>0</v>
      </c>
    </row>
    <row r="9" spans="1:20" s="44" customFormat="1" ht="19.5">
      <c r="A9" s="26">
        <v>90</v>
      </c>
      <c r="B9" s="97">
        <v>1</v>
      </c>
      <c r="C9" s="97"/>
      <c r="D9" s="97"/>
      <c r="E9" s="97"/>
      <c r="F9" s="27" t="s">
        <v>36</v>
      </c>
      <c r="G9" s="78">
        <f>G10+G13</f>
        <v>0</v>
      </c>
      <c r="H9" s="78">
        <f>H10+H13</f>
        <v>0</v>
      </c>
      <c r="I9" s="78">
        <f aca="true" t="shared" si="1" ref="I9:I50">G9+H9</f>
        <v>0</v>
      </c>
      <c r="J9" s="78">
        <f>J10+J13</f>
        <v>33202000</v>
      </c>
      <c r="K9" s="78">
        <f>K10+K13</f>
        <v>0</v>
      </c>
      <c r="L9" s="78">
        <f aca="true" t="shared" si="2" ref="L9:L50">J9+K9</f>
        <v>33202000</v>
      </c>
      <c r="M9" s="80">
        <f aca="true" t="shared" si="3" ref="M9:T9">M10+M13</f>
        <v>0</v>
      </c>
      <c r="N9" s="78">
        <f t="shared" si="3"/>
        <v>17087283</v>
      </c>
      <c r="O9" s="78">
        <f t="shared" si="3"/>
        <v>0</v>
      </c>
      <c r="P9" s="78">
        <f t="shared" si="3"/>
        <v>16114717</v>
      </c>
      <c r="Q9" s="78">
        <f t="shared" si="3"/>
        <v>0</v>
      </c>
      <c r="R9" s="78">
        <f t="shared" si="3"/>
        <v>0</v>
      </c>
      <c r="S9" s="78">
        <f t="shared" si="3"/>
        <v>0</v>
      </c>
      <c r="T9" s="81">
        <f t="shared" si="3"/>
        <v>0</v>
      </c>
    </row>
    <row r="10" spans="1:20" s="44" customFormat="1" ht="16.5">
      <c r="A10" s="31"/>
      <c r="B10" s="97"/>
      <c r="C10" s="98">
        <v>1</v>
      </c>
      <c r="D10" s="97"/>
      <c r="E10" s="97"/>
      <c r="F10" s="33" t="s">
        <v>37</v>
      </c>
      <c r="G10" s="78">
        <f>G11</f>
        <v>0</v>
      </c>
      <c r="H10" s="78">
        <f>H11</f>
        <v>0</v>
      </c>
      <c r="I10" s="78">
        <f t="shared" si="1"/>
        <v>0</v>
      </c>
      <c r="J10" s="78">
        <f>J11</f>
        <v>33202000</v>
      </c>
      <c r="K10" s="78">
        <f>K11</f>
        <v>0</v>
      </c>
      <c r="L10" s="78">
        <f t="shared" si="2"/>
        <v>33202000</v>
      </c>
      <c r="M10" s="80">
        <f aca="true" t="shared" si="4" ref="M10:T10">M11</f>
        <v>0</v>
      </c>
      <c r="N10" s="78">
        <f t="shared" si="4"/>
        <v>17087283</v>
      </c>
      <c r="O10" s="78">
        <f t="shared" si="4"/>
        <v>0</v>
      </c>
      <c r="P10" s="78">
        <f t="shared" si="4"/>
        <v>16114717</v>
      </c>
      <c r="Q10" s="78">
        <f t="shared" si="4"/>
        <v>0</v>
      </c>
      <c r="R10" s="78">
        <f t="shared" si="4"/>
        <v>0</v>
      </c>
      <c r="S10" s="78">
        <f t="shared" si="4"/>
        <v>0</v>
      </c>
      <c r="T10" s="81">
        <f t="shared" si="4"/>
        <v>0</v>
      </c>
    </row>
    <row r="11" spans="1:20" s="30" customFormat="1" ht="16.5">
      <c r="A11" s="26"/>
      <c r="B11" s="97"/>
      <c r="C11" s="97"/>
      <c r="D11" s="97"/>
      <c r="E11" s="97"/>
      <c r="F11" s="34" t="s">
        <v>114</v>
      </c>
      <c r="G11" s="79">
        <f>G12</f>
        <v>0</v>
      </c>
      <c r="H11" s="79">
        <f>H12</f>
        <v>0</v>
      </c>
      <c r="I11" s="79">
        <f t="shared" si="1"/>
        <v>0</v>
      </c>
      <c r="J11" s="79">
        <f>J12</f>
        <v>33202000</v>
      </c>
      <c r="K11" s="79">
        <f>K12</f>
        <v>0</v>
      </c>
      <c r="L11" s="79">
        <f t="shared" si="2"/>
        <v>33202000</v>
      </c>
      <c r="M11" s="60">
        <f>M12</f>
        <v>0</v>
      </c>
      <c r="N11" s="79">
        <f>N12</f>
        <v>17087283</v>
      </c>
      <c r="O11" s="79">
        <f>O12</f>
        <v>0</v>
      </c>
      <c r="P11" s="79">
        <f>P12</f>
        <v>16114717</v>
      </c>
      <c r="Q11" s="79">
        <f>SUM(Q12:Q12)</f>
        <v>0</v>
      </c>
      <c r="R11" s="79">
        <f>SUM(R12:R12)</f>
        <v>0</v>
      </c>
      <c r="S11" s="79">
        <f>SUM(S12:S12)</f>
        <v>0</v>
      </c>
      <c r="T11" s="82">
        <f>SUM(T12:T12)</f>
        <v>0</v>
      </c>
    </row>
    <row r="12" spans="1:20" s="30" customFormat="1" ht="33">
      <c r="A12" s="26"/>
      <c r="B12" s="97"/>
      <c r="C12" s="99"/>
      <c r="D12" s="98">
        <v>1</v>
      </c>
      <c r="E12" s="97"/>
      <c r="F12" s="38" t="s">
        <v>115</v>
      </c>
      <c r="G12" s="83">
        <v>0</v>
      </c>
      <c r="H12" s="83">
        <v>0</v>
      </c>
      <c r="I12" s="79">
        <f t="shared" si="1"/>
        <v>0</v>
      </c>
      <c r="J12" s="79">
        <v>33202000</v>
      </c>
      <c r="K12" s="79">
        <v>0</v>
      </c>
      <c r="L12" s="79">
        <f t="shared" si="2"/>
        <v>33202000</v>
      </c>
      <c r="M12" s="60">
        <v>0</v>
      </c>
      <c r="N12" s="79">
        <v>17087283</v>
      </c>
      <c r="O12" s="79">
        <v>0</v>
      </c>
      <c r="P12" s="79">
        <v>16114717</v>
      </c>
      <c r="Q12" s="79">
        <v>0</v>
      </c>
      <c r="R12" s="79">
        <v>0</v>
      </c>
      <c r="S12" s="79">
        <f aca="true" t="shared" si="5" ref="S12:S23">I12-M12-O12+Q12</f>
        <v>0</v>
      </c>
      <c r="T12" s="82">
        <v>0</v>
      </c>
    </row>
    <row r="13" spans="1:20" s="94" customFormat="1" ht="16.5">
      <c r="A13" s="26"/>
      <c r="B13" s="39"/>
      <c r="C13" s="97">
        <v>5</v>
      </c>
      <c r="D13" s="39"/>
      <c r="E13" s="39"/>
      <c r="F13" s="33" t="s">
        <v>40</v>
      </c>
      <c r="G13" s="93">
        <f>G14</f>
        <v>0</v>
      </c>
      <c r="H13" s="93">
        <f>H14</f>
        <v>0</v>
      </c>
      <c r="I13" s="78">
        <f t="shared" si="1"/>
        <v>0</v>
      </c>
      <c r="J13" s="78">
        <f>J14</f>
        <v>0</v>
      </c>
      <c r="K13" s="78">
        <f>K14</f>
        <v>0</v>
      </c>
      <c r="L13" s="78">
        <f t="shared" si="2"/>
        <v>0</v>
      </c>
      <c r="M13" s="80">
        <f aca="true" t="shared" si="6" ref="M13:R14">M14</f>
        <v>0</v>
      </c>
      <c r="N13" s="78">
        <f t="shared" si="6"/>
        <v>0</v>
      </c>
      <c r="O13" s="78">
        <f t="shared" si="6"/>
        <v>0</v>
      </c>
      <c r="P13" s="78">
        <f t="shared" si="6"/>
        <v>0</v>
      </c>
      <c r="Q13" s="78">
        <f t="shared" si="6"/>
        <v>0</v>
      </c>
      <c r="R13" s="78">
        <f t="shared" si="6"/>
        <v>0</v>
      </c>
      <c r="S13" s="78">
        <f t="shared" si="5"/>
        <v>0</v>
      </c>
      <c r="T13" s="81">
        <f>L13-N13-P13+R13</f>
        <v>0</v>
      </c>
    </row>
    <row r="14" spans="1:21" s="42" customFormat="1" ht="16.5">
      <c r="A14" s="26"/>
      <c r="B14" s="39"/>
      <c r="C14" s="39"/>
      <c r="D14" s="39"/>
      <c r="E14" s="39"/>
      <c r="F14" s="34" t="s">
        <v>114</v>
      </c>
      <c r="G14" s="83">
        <f>G15</f>
        <v>0</v>
      </c>
      <c r="H14" s="83">
        <f>H15</f>
        <v>0</v>
      </c>
      <c r="I14" s="79">
        <f t="shared" si="1"/>
        <v>0</v>
      </c>
      <c r="J14" s="79">
        <f>J15</f>
        <v>0</v>
      </c>
      <c r="K14" s="79">
        <f>K15</f>
        <v>0</v>
      </c>
      <c r="L14" s="79">
        <f t="shared" si="2"/>
        <v>0</v>
      </c>
      <c r="M14" s="60">
        <f t="shared" si="6"/>
        <v>0</v>
      </c>
      <c r="N14" s="79">
        <f t="shared" si="6"/>
        <v>0</v>
      </c>
      <c r="O14" s="79">
        <f t="shared" si="6"/>
        <v>0</v>
      </c>
      <c r="P14" s="79">
        <f t="shared" si="6"/>
        <v>0</v>
      </c>
      <c r="Q14" s="79">
        <f t="shared" si="6"/>
        <v>0</v>
      </c>
      <c r="R14" s="79">
        <f t="shared" si="6"/>
        <v>0</v>
      </c>
      <c r="S14" s="79">
        <f t="shared" si="5"/>
        <v>0</v>
      </c>
      <c r="T14" s="82">
        <f>L14-N14-P14+R14</f>
        <v>0</v>
      </c>
      <c r="U14" s="41"/>
    </row>
    <row r="15" spans="1:21" s="42" customFormat="1" ht="16.5">
      <c r="A15" s="26"/>
      <c r="B15" s="97"/>
      <c r="C15" s="97"/>
      <c r="D15" s="98">
        <v>1</v>
      </c>
      <c r="E15" s="97"/>
      <c r="F15" s="43" t="s">
        <v>116</v>
      </c>
      <c r="G15" s="83">
        <v>0</v>
      </c>
      <c r="H15" s="83">
        <v>0</v>
      </c>
      <c r="I15" s="79">
        <f t="shared" si="1"/>
        <v>0</v>
      </c>
      <c r="J15" s="79">
        <v>0</v>
      </c>
      <c r="K15" s="79">
        <v>0</v>
      </c>
      <c r="L15" s="79">
        <f t="shared" si="2"/>
        <v>0</v>
      </c>
      <c r="M15" s="60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f t="shared" si="5"/>
        <v>0</v>
      </c>
      <c r="T15" s="82">
        <v>0</v>
      </c>
      <c r="U15" s="41"/>
    </row>
    <row r="16" spans="1:20" s="94" customFormat="1" ht="19.5">
      <c r="A16" s="26"/>
      <c r="B16" s="97">
        <v>2</v>
      </c>
      <c r="C16" s="97"/>
      <c r="D16" s="97"/>
      <c r="E16" s="97"/>
      <c r="F16" s="27" t="s">
        <v>42</v>
      </c>
      <c r="G16" s="93">
        <f>G17+G20</f>
        <v>0</v>
      </c>
      <c r="H16" s="93">
        <f>H17+H20</f>
        <v>0</v>
      </c>
      <c r="I16" s="78">
        <f t="shared" si="1"/>
        <v>0</v>
      </c>
      <c r="J16" s="78">
        <f>J17+J20</f>
        <v>9472109</v>
      </c>
      <c r="K16" s="78">
        <f>K17+K20</f>
        <v>0</v>
      </c>
      <c r="L16" s="78">
        <f t="shared" si="2"/>
        <v>9472109</v>
      </c>
      <c r="M16" s="80">
        <f aca="true" t="shared" si="7" ref="M16:R16">M17+M20</f>
        <v>0</v>
      </c>
      <c r="N16" s="78">
        <f t="shared" si="7"/>
        <v>925740</v>
      </c>
      <c r="O16" s="78">
        <f t="shared" si="7"/>
        <v>0</v>
      </c>
      <c r="P16" s="78">
        <f t="shared" si="7"/>
        <v>8546369</v>
      </c>
      <c r="Q16" s="78">
        <f t="shared" si="7"/>
        <v>0</v>
      </c>
      <c r="R16" s="78">
        <f t="shared" si="7"/>
        <v>0</v>
      </c>
      <c r="S16" s="78">
        <f t="shared" si="5"/>
        <v>0</v>
      </c>
      <c r="T16" s="81">
        <f>L16-N16-P16+R16</f>
        <v>0</v>
      </c>
    </row>
    <row r="17" spans="1:20" s="94" customFormat="1" ht="16.5">
      <c r="A17" s="26"/>
      <c r="B17" s="97"/>
      <c r="C17" s="97">
        <v>1</v>
      </c>
      <c r="D17" s="97"/>
      <c r="E17" s="97"/>
      <c r="F17" s="33" t="s">
        <v>43</v>
      </c>
      <c r="G17" s="93">
        <f>G18</f>
        <v>0</v>
      </c>
      <c r="H17" s="93">
        <f>H18</f>
        <v>0</v>
      </c>
      <c r="I17" s="78">
        <f t="shared" si="1"/>
        <v>0</v>
      </c>
      <c r="J17" s="78">
        <f>J18</f>
        <v>0</v>
      </c>
      <c r="K17" s="78">
        <f>K18</f>
        <v>0</v>
      </c>
      <c r="L17" s="78">
        <f t="shared" si="2"/>
        <v>0</v>
      </c>
      <c r="M17" s="80">
        <f aca="true" t="shared" si="8" ref="M17:R18">M18</f>
        <v>0</v>
      </c>
      <c r="N17" s="78">
        <f t="shared" si="8"/>
        <v>0</v>
      </c>
      <c r="O17" s="78">
        <f t="shared" si="8"/>
        <v>0</v>
      </c>
      <c r="P17" s="78">
        <f t="shared" si="8"/>
        <v>0</v>
      </c>
      <c r="Q17" s="78">
        <f t="shared" si="8"/>
        <v>0</v>
      </c>
      <c r="R17" s="78">
        <f t="shared" si="8"/>
        <v>0</v>
      </c>
      <c r="S17" s="78">
        <f t="shared" si="5"/>
        <v>0</v>
      </c>
      <c r="T17" s="81">
        <f>L17-N17-P17+R17</f>
        <v>0</v>
      </c>
    </row>
    <row r="18" spans="1:20" s="44" customFormat="1" ht="16.5">
      <c r="A18" s="100"/>
      <c r="B18" s="97"/>
      <c r="C18" s="97"/>
      <c r="D18" s="97"/>
      <c r="E18" s="97"/>
      <c r="F18" s="34" t="s">
        <v>117</v>
      </c>
      <c r="G18" s="83">
        <f>G19</f>
        <v>0</v>
      </c>
      <c r="H18" s="83">
        <f>H19</f>
        <v>0</v>
      </c>
      <c r="I18" s="79">
        <f t="shared" si="1"/>
        <v>0</v>
      </c>
      <c r="J18" s="79">
        <f>J19</f>
        <v>0</v>
      </c>
      <c r="K18" s="79">
        <f>K19</f>
        <v>0</v>
      </c>
      <c r="L18" s="79">
        <f t="shared" si="2"/>
        <v>0</v>
      </c>
      <c r="M18" s="80">
        <f t="shared" si="8"/>
        <v>0</v>
      </c>
      <c r="N18" s="79">
        <f t="shared" si="8"/>
        <v>0</v>
      </c>
      <c r="O18" s="78">
        <f t="shared" si="8"/>
        <v>0</v>
      </c>
      <c r="P18" s="79">
        <f t="shared" si="8"/>
        <v>0</v>
      </c>
      <c r="Q18" s="78">
        <f t="shared" si="8"/>
        <v>0</v>
      </c>
      <c r="R18" s="78">
        <f t="shared" si="8"/>
        <v>0</v>
      </c>
      <c r="S18" s="79">
        <f t="shared" si="5"/>
        <v>0</v>
      </c>
      <c r="T18" s="82">
        <f>L18-N18-P18+R18</f>
        <v>0</v>
      </c>
    </row>
    <row r="19" spans="1:20" ht="16.5">
      <c r="A19" s="95"/>
      <c r="B19" s="101"/>
      <c r="C19" s="97"/>
      <c r="D19" s="97">
        <v>2</v>
      </c>
      <c r="E19" s="97"/>
      <c r="F19" s="43" t="s">
        <v>118</v>
      </c>
      <c r="G19" s="83">
        <v>0</v>
      </c>
      <c r="H19" s="83">
        <v>0</v>
      </c>
      <c r="I19" s="79">
        <f t="shared" si="1"/>
        <v>0</v>
      </c>
      <c r="J19" s="79">
        <v>0</v>
      </c>
      <c r="K19" s="79">
        <v>0</v>
      </c>
      <c r="L19" s="79">
        <f t="shared" si="2"/>
        <v>0</v>
      </c>
      <c r="M19" s="60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f t="shared" si="5"/>
        <v>0</v>
      </c>
      <c r="T19" s="82">
        <v>0</v>
      </c>
    </row>
    <row r="20" spans="1:20" s="45" customFormat="1" ht="16.5">
      <c r="A20" s="95"/>
      <c r="B20" s="101"/>
      <c r="C20" s="97">
        <v>3</v>
      </c>
      <c r="D20" s="97"/>
      <c r="E20" s="97"/>
      <c r="F20" s="33" t="s">
        <v>46</v>
      </c>
      <c r="G20" s="93">
        <f>G21</f>
        <v>0</v>
      </c>
      <c r="H20" s="93">
        <f>H21</f>
        <v>0</v>
      </c>
      <c r="I20" s="78">
        <f t="shared" si="1"/>
        <v>0</v>
      </c>
      <c r="J20" s="78">
        <f>J21</f>
        <v>9472109</v>
      </c>
      <c r="K20" s="78">
        <f>K21</f>
        <v>0</v>
      </c>
      <c r="L20" s="78">
        <f t="shared" si="2"/>
        <v>9472109</v>
      </c>
      <c r="M20" s="80">
        <f aca="true" t="shared" si="9" ref="M20:R21">M21</f>
        <v>0</v>
      </c>
      <c r="N20" s="78">
        <f t="shared" si="9"/>
        <v>925740</v>
      </c>
      <c r="O20" s="78">
        <f t="shared" si="9"/>
        <v>0</v>
      </c>
      <c r="P20" s="78">
        <f t="shared" si="9"/>
        <v>8546369</v>
      </c>
      <c r="Q20" s="78">
        <f t="shared" si="9"/>
        <v>0</v>
      </c>
      <c r="R20" s="78">
        <f t="shared" si="9"/>
        <v>0</v>
      </c>
      <c r="S20" s="78">
        <f t="shared" si="5"/>
        <v>0</v>
      </c>
      <c r="T20" s="81">
        <f>L20-N20-P20+R20</f>
        <v>0</v>
      </c>
    </row>
    <row r="21" spans="1:20" ht="16.5">
      <c r="A21" s="102"/>
      <c r="B21" s="101"/>
      <c r="C21" s="97"/>
      <c r="D21" s="97"/>
      <c r="E21" s="97"/>
      <c r="F21" s="34" t="s">
        <v>114</v>
      </c>
      <c r="G21" s="83">
        <f>G22</f>
        <v>0</v>
      </c>
      <c r="H21" s="83">
        <f>H22</f>
        <v>0</v>
      </c>
      <c r="I21" s="79">
        <f t="shared" si="1"/>
        <v>0</v>
      </c>
      <c r="J21" s="79">
        <f>J22</f>
        <v>9472109</v>
      </c>
      <c r="K21" s="79">
        <f>K22</f>
        <v>0</v>
      </c>
      <c r="L21" s="79">
        <f t="shared" si="2"/>
        <v>9472109</v>
      </c>
      <c r="M21" s="60">
        <f t="shared" si="9"/>
        <v>0</v>
      </c>
      <c r="N21" s="79">
        <f t="shared" si="9"/>
        <v>925740</v>
      </c>
      <c r="O21" s="79">
        <f t="shared" si="9"/>
        <v>0</v>
      </c>
      <c r="P21" s="79">
        <f t="shared" si="9"/>
        <v>8546369</v>
      </c>
      <c r="Q21" s="79">
        <f t="shared" si="9"/>
        <v>0</v>
      </c>
      <c r="R21" s="79">
        <f t="shared" si="9"/>
        <v>0</v>
      </c>
      <c r="S21" s="79">
        <f t="shared" si="5"/>
        <v>0</v>
      </c>
      <c r="T21" s="82">
        <f>L21-N21-P21+R21</f>
        <v>0</v>
      </c>
    </row>
    <row r="22" spans="1:27" ht="16.5">
      <c r="A22" s="95"/>
      <c r="B22" s="101"/>
      <c r="C22" s="97"/>
      <c r="D22" s="98">
        <v>1</v>
      </c>
      <c r="E22" s="97"/>
      <c r="F22" s="43" t="s">
        <v>119</v>
      </c>
      <c r="G22" s="83">
        <v>0</v>
      </c>
      <c r="H22" s="83">
        <v>0</v>
      </c>
      <c r="I22" s="79">
        <f t="shared" si="1"/>
        <v>0</v>
      </c>
      <c r="J22" s="79">
        <v>9472109</v>
      </c>
      <c r="K22" s="79">
        <v>0</v>
      </c>
      <c r="L22" s="79">
        <f t="shared" si="2"/>
        <v>9472109</v>
      </c>
      <c r="M22" s="60">
        <v>0</v>
      </c>
      <c r="N22" s="79">
        <v>925740</v>
      </c>
      <c r="O22" s="79">
        <v>0</v>
      </c>
      <c r="P22" s="79">
        <v>8546369</v>
      </c>
      <c r="Q22" s="79">
        <v>0</v>
      </c>
      <c r="R22" s="79">
        <v>0</v>
      </c>
      <c r="S22" s="79">
        <f t="shared" si="5"/>
        <v>0</v>
      </c>
      <c r="T22" s="82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f>P22-T22-V22+X22</f>
        <v>8546369</v>
      </c>
      <c r="AA22" s="37">
        <v>0</v>
      </c>
    </row>
    <row r="23" spans="1:20" s="45" customFormat="1" ht="19.5">
      <c r="A23" s="95"/>
      <c r="B23" s="101">
        <v>4</v>
      </c>
      <c r="C23" s="97"/>
      <c r="D23" s="97"/>
      <c r="E23" s="97"/>
      <c r="F23" s="27" t="s">
        <v>48</v>
      </c>
      <c r="G23" s="93">
        <f aca="true" t="shared" si="10" ref="G23:H25">G24</f>
        <v>8141212</v>
      </c>
      <c r="H23" s="93">
        <f t="shared" si="10"/>
        <v>0</v>
      </c>
      <c r="I23" s="78">
        <f t="shared" si="1"/>
        <v>8141212</v>
      </c>
      <c r="J23" s="78">
        <f aca="true" t="shared" si="11" ref="J23:K25">J24</f>
        <v>45642000</v>
      </c>
      <c r="K23" s="78">
        <f t="shared" si="11"/>
        <v>0</v>
      </c>
      <c r="L23" s="78">
        <f t="shared" si="2"/>
        <v>45642000</v>
      </c>
      <c r="M23" s="80">
        <f aca="true" t="shared" si="12" ref="M23:R23">M24</f>
        <v>0</v>
      </c>
      <c r="N23" s="78">
        <f t="shared" si="12"/>
        <v>780000</v>
      </c>
      <c r="O23" s="78">
        <f t="shared" si="12"/>
        <v>8141212</v>
      </c>
      <c r="P23" s="78">
        <f t="shared" si="12"/>
        <v>44862000</v>
      </c>
      <c r="Q23" s="78">
        <f t="shared" si="12"/>
        <v>0</v>
      </c>
      <c r="R23" s="78">
        <f t="shared" si="12"/>
        <v>0</v>
      </c>
      <c r="S23" s="78">
        <f t="shared" si="5"/>
        <v>0</v>
      </c>
      <c r="T23" s="81">
        <f>L23-N23-P23+R23</f>
        <v>0</v>
      </c>
    </row>
    <row r="24" spans="1:20" s="45" customFormat="1" ht="16.5">
      <c r="A24" s="95"/>
      <c r="B24" s="101"/>
      <c r="C24" s="97">
        <v>1</v>
      </c>
      <c r="D24" s="97"/>
      <c r="E24" s="97"/>
      <c r="F24" s="33" t="s">
        <v>49</v>
      </c>
      <c r="G24" s="93">
        <f t="shared" si="10"/>
        <v>8141212</v>
      </c>
      <c r="H24" s="93">
        <f t="shared" si="10"/>
        <v>0</v>
      </c>
      <c r="I24" s="78">
        <f t="shared" si="1"/>
        <v>8141212</v>
      </c>
      <c r="J24" s="78">
        <f t="shared" si="11"/>
        <v>45642000</v>
      </c>
      <c r="K24" s="78">
        <f t="shared" si="11"/>
        <v>0</v>
      </c>
      <c r="L24" s="78">
        <f t="shared" si="2"/>
        <v>45642000</v>
      </c>
      <c r="M24" s="80">
        <f aca="true" t="shared" si="13" ref="M24:T24">M26</f>
        <v>0</v>
      </c>
      <c r="N24" s="78">
        <f t="shared" si="13"/>
        <v>780000</v>
      </c>
      <c r="O24" s="78">
        <f t="shared" si="13"/>
        <v>8141212</v>
      </c>
      <c r="P24" s="78">
        <f t="shared" si="13"/>
        <v>44862000</v>
      </c>
      <c r="Q24" s="78">
        <f t="shared" si="13"/>
        <v>0</v>
      </c>
      <c r="R24" s="78">
        <f t="shared" si="13"/>
        <v>0</v>
      </c>
      <c r="S24" s="78">
        <f t="shared" si="13"/>
        <v>0</v>
      </c>
      <c r="T24" s="81">
        <f t="shared" si="13"/>
        <v>0</v>
      </c>
    </row>
    <row r="25" spans="1:20" s="13" customFormat="1" ht="16.5">
      <c r="A25" s="102"/>
      <c r="B25" s="101"/>
      <c r="C25" s="97"/>
      <c r="D25" s="97"/>
      <c r="E25" s="97"/>
      <c r="F25" s="34" t="s">
        <v>120</v>
      </c>
      <c r="G25" s="83">
        <f t="shared" si="10"/>
        <v>8141212</v>
      </c>
      <c r="H25" s="83">
        <f t="shared" si="10"/>
        <v>0</v>
      </c>
      <c r="I25" s="79">
        <f t="shared" si="1"/>
        <v>8141212</v>
      </c>
      <c r="J25" s="79">
        <f t="shared" si="11"/>
        <v>45642000</v>
      </c>
      <c r="K25" s="79">
        <f t="shared" si="11"/>
        <v>0</v>
      </c>
      <c r="L25" s="79">
        <f t="shared" si="2"/>
        <v>45642000</v>
      </c>
      <c r="M25" s="60">
        <f aca="true" t="shared" si="14" ref="M25:R25">M26</f>
        <v>0</v>
      </c>
      <c r="N25" s="79">
        <f t="shared" si="14"/>
        <v>780000</v>
      </c>
      <c r="O25" s="79">
        <f t="shared" si="14"/>
        <v>8141212</v>
      </c>
      <c r="P25" s="79">
        <f t="shared" si="14"/>
        <v>44862000</v>
      </c>
      <c r="Q25" s="79">
        <f t="shared" si="14"/>
        <v>0</v>
      </c>
      <c r="R25" s="79">
        <f t="shared" si="14"/>
        <v>0</v>
      </c>
      <c r="S25" s="79">
        <f aca="true" t="shared" si="15" ref="S25:S30">I25-M25-O25+Q25</f>
        <v>0</v>
      </c>
      <c r="T25" s="82">
        <f>L25-N25-P25+R25</f>
        <v>0</v>
      </c>
    </row>
    <row r="26" spans="1:20" ht="66.75" customHeight="1">
      <c r="A26" s="95"/>
      <c r="B26" s="101"/>
      <c r="C26" s="99"/>
      <c r="D26" s="98">
        <v>1</v>
      </c>
      <c r="E26" s="97"/>
      <c r="F26" s="38" t="s">
        <v>121</v>
      </c>
      <c r="G26" s="83">
        <v>8141212</v>
      </c>
      <c r="H26" s="83">
        <v>0</v>
      </c>
      <c r="I26" s="79">
        <f t="shared" si="1"/>
        <v>8141212</v>
      </c>
      <c r="J26" s="79">
        <v>45642000</v>
      </c>
      <c r="K26" s="79">
        <v>0</v>
      </c>
      <c r="L26" s="79">
        <f t="shared" si="2"/>
        <v>45642000</v>
      </c>
      <c r="M26" s="60">
        <v>0</v>
      </c>
      <c r="N26" s="79">
        <v>780000</v>
      </c>
      <c r="O26" s="79">
        <v>8141212</v>
      </c>
      <c r="P26" s="79">
        <v>44862000</v>
      </c>
      <c r="Q26" s="79">
        <v>0</v>
      </c>
      <c r="R26" s="79">
        <v>0</v>
      </c>
      <c r="S26" s="79">
        <f t="shared" si="15"/>
        <v>0</v>
      </c>
      <c r="T26" s="82">
        <v>0</v>
      </c>
    </row>
    <row r="27" spans="1:20" s="45" customFormat="1" ht="19.5">
      <c r="A27" s="95"/>
      <c r="B27" s="101">
        <v>5</v>
      </c>
      <c r="C27" s="97"/>
      <c r="D27" s="97"/>
      <c r="E27" s="97"/>
      <c r="F27" s="27" t="s">
        <v>52</v>
      </c>
      <c r="G27" s="78">
        <f aca="true" t="shared" si="16" ref="G27:H29">G28</f>
        <v>0</v>
      </c>
      <c r="H27" s="78">
        <f t="shared" si="16"/>
        <v>0</v>
      </c>
      <c r="I27" s="78">
        <f t="shared" si="1"/>
        <v>0</v>
      </c>
      <c r="J27" s="78">
        <f aca="true" t="shared" si="17" ref="J27:K29">J28</f>
        <v>17109678</v>
      </c>
      <c r="K27" s="78">
        <f t="shared" si="17"/>
        <v>0</v>
      </c>
      <c r="L27" s="78">
        <f t="shared" si="2"/>
        <v>17109678</v>
      </c>
      <c r="M27" s="80">
        <f aca="true" t="shared" si="18" ref="M27:R29">M28</f>
        <v>0</v>
      </c>
      <c r="N27" s="78">
        <f t="shared" si="18"/>
        <v>1415766</v>
      </c>
      <c r="O27" s="78">
        <f t="shared" si="18"/>
        <v>0</v>
      </c>
      <c r="P27" s="78">
        <f t="shared" si="18"/>
        <v>15693912</v>
      </c>
      <c r="Q27" s="78">
        <f t="shared" si="18"/>
        <v>0</v>
      </c>
      <c r="R27" s="78">
        <f t="shared" si="18"/>
        <v>0</v>
      </c>
      <c r="S27" s="78">
        <f t="shared" si="15"/>
        <v>0</v>
      </c>
      <c r="T27" s="81">
        <f>L27-N27-P27+R27</f>
        <v>0</v>
      </c>
    </row>
    <row r="28" spans="1:20" s="45" customFormat="1" ht="16.5">
      <c r="A28" s="95"/>
      <c r="B28" s="101"/>
      <c r="C28" s="97">
        <v>2</v>
      </c>
      <c r="D28" s="97"/>
      <c r="E28" s="97"/>
      <c r="F28" s="33" t="s">
        <v>53</v>
      </c>
      <c r="G28" s="78">
        <f t="shared" si="16"/>
        <v>0</v>
      </c>
      <c r="H28" s="78">
        <f t="shared" si="16"/>
        <v>0</v>
      </c>
      <c r="I28" s="78">
        <f t="shared" si="1"/>
        <v>0</v>
      </c>
      <c r="J28" s="78">
        <f t="shared" si="17"/>
        <v>17109678</v>
      </c>
      <c r="K28" s="78">
        <f t="shared" si="17"/>
        <v>0</v>
      </c>
      <c r="L28" s="78">
        <f t="shared" si="2"/>
        <v>17109678</v>
      </c>
      <c r="M28" s="80">
        <f t="shared" si="18"/>
        <v>0</v>
      </c>
      <c r="N28" s="78">
        <f t="shared" si="18"/>
        <v>1415766</v>
      </c>
      <c r="O28" s="78">
        <f t="shared" si="18"/>
        <v>0</v>
      </c>
      <c r="P28" s="78">
        <f t="shared" si="18"/>
        <v>15693912</v>
      </c>
      <c r="Q28" s="78">
        <f t="shared" si="18"/>
        <v>0</v>
      </c>
      <c r="R28" s="78">
        <f t="shared" si="18"/>
        <v>0</v>
      </c>
      <c r="S28" s="78">
        <f t="shared" si="15"/>
        <v>0</v>
      </c>
      <c r="T28" s="81">
        <f>L28-N28-P28+R28</f>
        <v>0</v>
      </c>
    </row>
    <row r="29" spans="1:20" ht="16.5">
      <c r="A29" s="95"/>
      <c r="B29" s="101"/>
      <c r="C29" s="97"/>
      <c r="D29" s="97"/>
      <c r="E29" s="97"/>
      <c r="F29" s="34" t="s">
        <v>122</v>
      </c>
      <c r="G29" s="79">
        <f t="shared" si="16"/>
        <v>0</v>
      </c>
      <c r="H29" s="79">
        <f t="shared" si="16"/>
        <v>0</v>
      </c>
      <c r="I29" s="79">
        <f t="shared" si="1"/>
        <v>0</v>
      </c>
      <c r="J29" s="79">
        <f t="shared" si="17"/>
        <v>17109678</v>
      </c>
      <c r="K29" s="79">
        <f t="shared" si="17"/>
        <v>0</v>
      </c>
      <c r="L29" s="79">
        <f t="shared" si="2"/>
        <v>17109678</v>
      </c>
      <c r="M29" s="60">
        <f t="shared" si="18"/>
        <v>0</v>
      </c>
      <c r="N29" s="79">
        <f t="shared" si="18"/>
        <v>1415766</v>
      </c>
      <c r="O29" s="79">
        <f t="shared" si="18"/>
        <v>0</v>
      </c>
      <c r="P29" s="79">
        <f t="shared" si="18"/>
        <v>15693912</v>
      </c>
      <c r="Q29" s="79">
        <f t="shared" si="18"/>
        <v>0</v>
      </c>
      <c r="R29" s="79">
        <f t="shared" si="18"/>
        <v>0</v>
      </c>
      <c r="S29" s="79">
        <f t="shared" si="15"/>
        <v>0</v>
      </c>
      <c r="T29" s="82">
        <f>L29-N29-P29+R29</f>
        <v>0</v>
      </c>
    </row>
    <row r="30" spans="1:20" ht="16.5">
      <c r="A30" s="95"/>
      <c r="B30" s="101"/>
      <c r="C30" s="97"/>
      <c r="D30" s="97">
        <v>1</v>
      </c>
      <c r="E30" s="97"/>
      <c r="F30" s="43" t="s">
        <v>123</v>
      </c>
      <c r="G30" s="79">
        <v>0</v>
      </c>
      <c r="H30" s="79">
        <v>0</v>
      </c>
      <c r="I30" s="79">
        <f t="shared" si="1"/>
        <v>0</v>
      </c>
      <c r="J30" s="79">
        <v>17109678</v>
      </c>
      <c r="K30" s="79">
        <v>0</v>
      </c>
      <c r="L30" s="79">
        <f t="shared" si="2"/>
        <v>17109678</v>
      </c>
      <c r="M30" s="60">
        <v>0</v>
      </c>
      <c r="N30" s="79">
        <v>1415766</v>
      </c>
      <c r="O30" s="79">
        <v>0</v>
      </c>
      <c r="P30" s="79">
        <v>15693912</v>
      </c>
      <c r="Q30" s="79">
        <v>0</v>
      </c>
      <c r="R30" s="79">
        <v>0</v>
      </c>
      <c r="S30" s="79">
        <f t="shared" si="15"/>
        <v>0</v>
      </c>
      <c r="T30" s="82">
        <v>0</v>
      </c>
    </row>
    <row r="31" spans="1:20" s="45" customFormat="1" ht="19.5">
      <c r="A31" s="95"/>
      <c r="B31" s="101">
        <v>6</v>
      </c>
      <c r="C31" s="97"/>
      <c r="D31" s="97"/>
      <c r="E31" s="97"/>
      <c r="F31" s="27" t="s">
        <v>56</v>
      </c>
      <c r="G31" s="78">
        <f aca="true" t="shared" si="19" ref="G31:H33">G32</f>
        <v>0</v>
      </c>
      <c r="H31" s="78">
        <f t="shared" si="19"/>
        <v>0</v>
      </c>
      <c r="I31" s="78">
        <f t="shared" si="1"/>
        <v>0</v>
      </c>
      <c r="J31" s="78">
        <f aca="true" t="shared" si="20" ref="J31:K33">J32</f>
        <v>2500000</v>
      </c>
      <c r="K31" s="78">
        <f t="shared" si="20"/>
        <v>0</v>
      </c>
      <c r="L31" s="78">
        <f t="shared" si="2"/>
        <v>2500000</v>
      </c>
      <c r="M31" s="80">
        <f aca="true" t="shared" si="21" ref="M31:T31">M32</f>
        <v>0</v>
      </c>
      <c r="N31" s="78">
        <f t="shared" si="21"/>
        <v>15425</v>
      </c>
      <c r="O31" s="78">
        <f t="shared" si="21"/>
        <v>0</v>
      </c>
      <c r="P31" s="78">
        <f t="shared" si="21"/>
        <v>2484575</v>
      </c>
      <c r="Q31" s="78">
        <f t="shared" si="21"/>
        <v>0</v>
      </c>
      <c r="R31" s="78">
        <f t="shared" si="21"/>
        <v>0</v>
      </c>
      <c r="S31" s="78">
        <f t="shared" si="21"/>
        <v>0</v>
      </c>
      <c r="T31" s="81">
        <f t="shared" si="21"/>
        <v>0</v>
      </c>
    </row>
    <row r="32" spans="1:20" s="45" customFormat="1" ht="16.5">
      <c r="A32" s="95"/>
      <c r="B32" s="101"/>
      <c r="C32" s="97">
        <v>1</v>
      </c>
      <c r="D32" s="97"/>
      <c r="E32" s="97"/>
      <c r="F32" s="33" t="s">
        <v>124</v>
      </c>
      <c r="G32" s="79">
        <f t="shared" si="19"/>
        <v>0</v>
      </c>
      <c r="H32" s="79">
        <f t="shared" si="19"/>
        <v>0</v>
      </c>
      <c r="I32" s="79">
        <f t="shared" si="1"/>
        <v>0</v>
      </c>
      <c r="J32" s="79">
        <f t="shared" si="20"/>
        <v>2500000</v>
      </c>
      <c r="K32" s="79">
        <f t="shared" si="20"/>
        <v>0</v>
      </c>
      <c r="L32" s="79">
        <f t="shared" si="2"/>
        <v>2500000</v>
      </c>
      <c r="M32" s="80">
        <f aca="true" t="shared" si="22" ref="M32:R33">M33</f>
        <v>0</v>
      </c>
      <c r="N32" s="78">
        <f t="shared" si="22"/>
        <v>15425</v>
      </c>
      <c r="O32" s="78">
        <f t="shared" si="22"/>
        <v>0</v>
      </c>
      <c r="P32" s="78">
        <f t="shared" si="22"/>
        <v>2484575</v>
      </c>
      <c r="Q32" s="78">
        <f t="shared" si="22"/>
        <v>0</v>
      </c>
      <c r="R32" s="78">
        <f t="shared" si="22"/>
        <v>0</v>
      </c>
      <c r="S32" s="78">
        <f>I32-M32-O32+Q32</f>
        <v>0</v>
      </c>
      <c r="T32" s="81">
        <f>L32-N32-P32+R32</f>
        <v>0</v>
      </c>
    </row>
    <row r="33" spans="1:20" s="8" customFormat="1" ht="16.5">
      <c r="A33" s="95"/>
      <c r="B33" s="101"/>
      <c r="C33" s="97"/>
      <c r="D33" s="97"/>
      <c r="E33" s="97"/>
      <c r="F33" s="34" t="s">
        <v>125</v>
      </c>
      <c r="G33" s="79">
        <f t="shared" si="19"/>
        <v>0</v>
      </c>
      <c r="H33" s="79">
        <f t="shared" si="19"/>
        <v>0</v>
      </c>
      <c r="I33" s="79">
        <f t="shared" si="1"/>
        <v>0</v>
      </c>
      <c r="J33" s="79">
        <f t="shared" si="20"/>
        <v>2500000</v>
      </c>
      <c r="K33" s="79">
        <f t="shared" si="20"/>
        <v>0</v>
      </c>
      <c r="L33" s="79">
        <f t="shared" si="2"/>
        <v>2500000</v>
      </c>
      <c r="M33" s="60">
        <f t="shared" si="22"/>
        <v>0</v>
      </c>
      <c r="N33" s="79">
        <f t="shared" si="22"/>
        <v>15425</v>
      </c>
      <c r="O33" s="79">
        <f t="shared" si="22"/>
        <v>0</v>
      </c>
      <c r="P33" s="79">
        <f t="shared" si="22"/>
        <v>2484575</v>
      </c>
      <c r="Q33" s="79">
        <f t="shared" si="22"/>
        <v>0</v>
      </c>
      <c r="R33" s="79">
        <f t="shared" si="22"/>
        <v>0</v>
      </c>
      <c r="S33" s="79">
        <f>S34</f>
        <v>0</v>
      </c>
      <c r="T33" s="82">
        <f>T34</f>
        <v>0</v>
      </c>
    </row>
    <row r="34" spans="1:20" ht="16.5">
      <c r="A34" s="95"/>
      <c r="B34" s="101"/>
      <c r="C34" s="97"/>
      <c r="D34" s="97">
        <v>1</v>
      </c>
      <c r="E34" s="97"/>
      <c r="F34" s="47" t="s">
        <v>126</v>
      </c>
      <c r="G34" s="79">
        <v>0</v>
      </c>
      <c r="H34" s="79">
        <v>0</v>
      </c>
      <c r="I34" s="79">
        <f t="shared" si="1"/>
        <v>0</v>
      </c>
      <c r="J34" s="79">
        <v>2500000</v>
      </c>
      <c r="K34" s="79">
        <v>0</v>
      </c>
      <c r="L34" s="79">
        <f t="shared" si="2"/>
        <v>2500000</v>
      </c>
      <c r="M34" s="60">
        <v>0</v>
      </c>
      <c r="N34" s="79">
        <v>15425</v>
      </c>
      <c r="O34" s="79">
        <v>0</v>
      </c>
      <c r="P34" s="79">
        <v>2484575</v>
      </c>
      <c r="Q34" s="79">
        <v>0</v>
      </c>
      <c r="R34" s="79">
        <v>0</v>
      </c>
      <c r="S34" s="79">
        <f>I34-M34-O34+Q34</f>
        <v>0</v>
      </c>
      <c r="T34" s="82">
        <v>0</v>
      </c>
    </row>
    <row r="35" spans="1:20" s="45" customFormat="1" ht="18.75" customHeight="1">
      <c r="A35" s="95"/>
      <c r="B35" s="101">
        <v>11</v>
      </c>
      <c r="C35" s="97"/>
      <c r="D35" s="97"/>
      <c r="E35" s="97"/>
      <c r="F35" s="27" t="s">
        <v>59</v>
      </c>
      <c r="G35" s="78">
        <f>G36</f>
        <v>71539077</v>
      </c>
      <c r="H35" s="78">
        <v>0</v>
      </c>
      <c r="I35" s="78">
        <f t="shared" si="1"/>
        <v>71539077</v>
      </c>
      <c r="J35" s="78">
        <f>J36</f>
        <v>394523762</v>
      </c>
      <c r="K35" s="78">
        <v>0</v>
      </c>
      <c r="L35" s="78">
        <f t="shared" si="2"/>
        <v>394523762</v>
      </c>
      <c r="M35" s="80">
        <f aca="true" t="shared" si="23" ref="M35:T35">M36</f>
        <v>10781475</v>
      </c>
      <c r="N35" s="78">
        <f t="shared" si="23"/>
        <v>24300663</v>
      </c>
      <c r="O35" s="78">
        <f t="shared" si="23"/>
        <v>60757602</v>
      </c>
      <c r="P35" s="78">
        <f t="shared" si="23"/>
        <v>370223099</v>
      </c>
      <c r="Q35" s="78">
        <f t="shared" si="23"/>
        <v>0</v>
      </c>
      <c r="R35" s="78">
        <f t="shared" si="23"/>
        <v>0</v>
      </c>
      <c r="S35" s="78">
        <f t="shared" si="23"/>
        <v>0</v>
      </c>
      <c r="T35" s="81">
        <f t="shared" si="23"/>
        <v>0</v>
      </c>
    </row>
    <row r="36" spans="1:20" s="92" customFormat="1" ht="33">
      <c r="A36" s="102"/>
      <c r="B36" s="103"/>
      <c r="C36" s="98">
        <v>2</v>
      </c>
      <c r="D36" s="97"/>
      <c r="E36" s="97"/>
      <c r="F36" s="33" t="s">
        <v>60</v>
      </c>
      <c r="G36" s="78">
        <f>G37+G39+G41+G43+G45+G47+G49</f>
        <v>71539077</v>
      </c>
      <c r="H36" s="78">
        <v>0</v>
      </c>
      <c r="I36" s="78">
        <f t="shared" si="1"/>
        <v>71539077</v>
      </c>
      <c r="J36" s="78">
        <f>J37+J39+J41+J43+J45+J47+J49</f>
        <v>394523762</v>
      </c>
      <c r="K36" s="78">
        <v>0</v>
      </c>
      <c r="L36" s="78">
        <f t="shared" si="2"/>
        <v>394523762</v>
      </c>
      <c r="M36" s="80">
        <f aca="true" t="shared" si="24" ref="M36:T36">M37+M39+M41+M43+M45+M47+M49</f>
        <v>10781475</v>
      </c>
      <c r="N36" s="78">
        <f t="shared" si="24"/>
        <v>24300663</v>
      </c>
      <c r="O36" s="78">
        <f t="shared" si="24"/>
        <v>60757602</v>
      </c>
      <c r="P36" s="78">
        <f t="shared" si="24"/>
        <v>370223099</v>
      </c>
      <c r="Q36" s="78">
        <f t="shared" si="24"/>
        <v>0</v>
      </c>
      <c r="R36" s="78">
        <f t="shared" si="24"/>
        <v>0</v>
      </c>
      <c r="S36" s="78">
        <f t="shared" si="24"/>
        <v>0</v>
      </c>
      <c r="T36" s="81">
        <f t="shared" si="24"/>
        <v>0</v>
      </c>
    </row>
    <row r="37" spans="1:20" s="13" customFormat="1" ht="16.5">
      <c r="A37" s="102"/>
      <c r="B37" s="101"/>
      <c r="C37" s="97"/>
      <c r="D37" s="97"/>
      <c r="E37" s="97"/>
      <c r="F37" s="34" t="s">
        <v>127</v>
      </c>
      <c r="G37" s="79">
        <f>G38</f>
        <v>4039482</v>
      </c>
      <c r="H37" s="79">
        <f>H38</f>
        <v>0</v>
      </c>
      <c r="I37" s="79">
        <f t="shared" si="1"/>
        <v>4039482</v>
      </c>
      <c r="J37" s="79">
        <f>J38</f>
        <v>17435131</v>
      </c>
      <c r="K37" s="79">
        <f>K38</f>
        <v>0</v>
      </c>
      <c r="L37" s="79">
        <f t="shared" si="2"/>
        <v>17435131</v>
      </c>
      <c r="M37" s="60">
        <f aca="true" t="shared" si="25" ref="M37:R37">M38</f>
        <v>0</v>
      </c>
      <c r="N37" s="79">
        <f t="shared" si="25"/>
        <v>336240</v>
      </c>
      <c r="O37" s="79">
        <f t="shared" si="25"/>
        <v>4039482</v>
      </c>
      <c r="P37" s="79">
        <f t="shared" si="25"/>
        <v>17098891</v>
      </c>
      <c r="Q37" s="79">
        <f t="shared" si="25"/>
        <v>0</v>
      </c>
      <c r="R37" s="79">
        <f t="shared" si="25"/>
        <v>0</v>
      </c>
      <c r="S37" s="79">
        <f aca="true" t="shared" si="26" ref="S37:S50">I37-M37-O37+Q37</f>
        <v>0</v>
      </c>
      <c r="T37" s="82">
        <f>L37-N37-P37+R37</f>
        <v>0</v>
      </c>
    </row>
    <row r="38" spans="1:20" s="48" customFormat="1" ht="33.75" thickBot="1">
      <c r="A38" s="102"/>
      <c r="B38" s="101"/>
      <c r="C38" s="97"/>
      <c r="D38" s="98">
        <v>1</v>
      </c>
      <c r="E38" s="97"/>
      <c r="F38" s="43" t="s">
        <v>128</v>
      </c>
      <c r="G38" s="79">
        <v>4039482</v>
      </c>
      <c r="H38" s="79">
        <v>0</v>
      </c>
      <c r="I38" s="79">
        <f t="shared" si="1"/>
        <v>4039482</v>
      </c>
      <c r="J38" s="79">
        <v>17435131</v>
      </c>
      <c r="K38" s="79">
        <v>0</v>
      </c>
      <c r="L38" s="79">
        <f t="shared" si="2"/>
        <v>17435131</v>
      </c>
      <c r="M38" s="60">
        <v>0</v>
      </c>
      <c r="N38" s="79">
        <v>336240</v>
      </c>
      <c r="O38" s="79">
        <v>4039482</v>
      </c>
      <c r="P38" s="79">
        <v>17098891</v>
      </c>
      <c r="Q38" s="79">
        <v>0</v>
      </c>
      <c r="R38" s="79">
        <v>0</v>
      </c>
      <c r="S38" s="79">
        <f t="shared" si="26"/>
        <v>0</v>
      </c>
      <c r="T38" s="82">
        <v>0</v>
      </c>
    </row>
    <row r="39" spans="1:20" s="49" customFormat="1" ht="16.5">
      <c r="A39" s="102"/>
      <c r="B39" s="101"/>
      <c r="C39" s="97"/>
      <c r="D39" s="97"/>
      <c r="E39" s="97"/>
      <c r="F39" s="34" t="s">
        <v>120</v>
      </c>
      <c r="G39" s="79">
        <f>G40</f>
        <v>0</v>
      </c>
      <c r="H39" s="79">
        <f>H40</f>
        <v>0</v>
      </c>
      <c r="I39" s="79">
        <f t="shared" si="1"/>
        <v>0</v>
      </c>
      <c r="J39" s="79">
        <f>J40</f>
        <v>35532914</v>
      </c>
      <c r="K39" s="79">
        <f>K40</f>
        <v>0</v>
      </c>
      <c r="L39" s="79">
        <f t="shared" si="2"/>
        <v>35532914</v>
      </c>
      <c r="M39" s="60">
        <f aca="true" t="shared" si="27" ref="M39:R39">M40</f>
        <v>0</v>
      </c>
      <c r="N39" s="79">
        <f t="shared" si="27"/>
        <v>3314246</v>
      </c>
      <c r="O39" s="79">
        <f t="shared" si="27"/>
        <v>0</v>
      </c>
      <c r="P39" s="79">
        <f t="shared" si="27"/>
        <v>32218668</v>
      </c>
      <c r="Q39" s="79">
        <f t="shared" si="27"/>
        <v>0</v>
      </c>
      <c r="R39" s="79">
        <f t="shared" si="27"/>
        <v>0</v>
      </c>
      <c r="S39" s="79">
        <f t="shared" si="26"/>
        <v>0</v>
      </c>
      <c r="T39" s="82">
        <f>L39-N39-P39+R39</f>
        <v>0</v>
      </c>
    </row>
    <row r="40" spans="1:20" ht="33">
      <c r="A40" s="95"/>
      <c r="B40" s="101"/>
      <c r="C40" s="97"/>
      <c r="D40" s="98">
        <v>2</v>
      </c>
      <c r="E40" s="98"/>
      <c r="F40" s="38" t="s">
        <v>129</v>
      </c>
      <c r="G40" s="79">
        <v>0</v>
      </c>
      <c r="H40" s="79">
        <v>0</v>
      </c>
      <c r="I40" s="79">
        <f t="shared" si="1"/>
        <v>0</v>
      </c>
      <c r="J40" s="79">
        <v>35532914</v>
      </c>
      <c r="K40" s="79">
        <v>0</v>
      </c>
      <c r="L40" s="79">
        <f t="shared" si="2"/>
        <v>35532914</v>
      </c>
      <c r="M40" s="60">
        <v>0</v>
      </c>
      <c r="N40" s="79">
        <v>3314246</v>
      </c>
      <c r="O40" s="79">
        <v>0</v>
      </c>
      <c r="P40" s="79">
        <v>32218668</v>
      </c>
      <c r="Q40" s="79">
        <v>0</v>
      </c>
      <c r="R40" s="79">
        <v>0</v>
      </c>
      <c r="S40" s="79">
        <f t="shared" si="26"/>
        <v>0</v>
      </c>
      <c r="T40" s="82">
        <v>0</v>
      </c>
    </row>
    <row r="41" spans="1:20" s="13" customFormat="1" ht="16.5">
      <c r="A41" s="102"/>
      <c r="B41" s="101"/>
      <c r="C41" s="97"/>
      <c r="D41" s="97"/>
      <c r="E41" s="97"/>
      <c r="F41" s="34" t="s">
        <v>122</v>
      </c>
      <c r="G41" s="79">
        <f>G42</f>
        <v>419231</v>
      </c>
      <c r="H41" s="79">
        <f>H42</f>
        <v>0</v>
      </c>
      <c r="I41" s="79">
        <f t="shared" si="1"/>
        <v>419231</v>
      </c>
      <c r="J41" s="79">
        <f>J42</f>
        <v>5188543</v>
      </c>
      <c r="K41" s="79">
        <f>K42</f>
        <v>0</v>
      </c>
      <c r="L41" s="79">
        <f t="shared" si="2"/>
        <v>5188543</v>
      </c>
      <c r="M41" s="60">
        <f aca="true" t="shared" si="28" ref="M41:R41">M42</f>
        <v>0</v>
      </c>
      <c r="N41" s="79">
        <f t="shared" si="28"/>
        <v>573820</v>
      </c>
      <c r="O41" s="79">
        <f t="shared" si="28"/>
        <v>419231</v>
      </c>
      <c r="P41" s="79">
        <f t="shared" si="28"/>
        <v>4614723</v>
      </c>
      <c r="Q41" s="79">
        <f t="shared" si="28"/>
        <v>0</v>
      </c>
      <c r="R41" s="79">
        <f t="shared" si="28"/>
        <v>0</v>
      </c>
      <c r="S41" s="79">
        <f t="shared" si="26"/>
        <v>0</v>
      </c>
      <c r="T41" s="82">
        <f>L41-N41-P41+R41</f>
        <v>0</v>
      </c>
    </row>
    <row r="42" spans="1:20" ht="33">
      <c r="A42" s="95"/>
      <c r="B42" s="101"/>
      <c r="C42" s="97"/>
      <c r="D42" s="98">
        <v>4</v>
      </c>
      <c r="E42" s="97"/>
      <c r="F42" s="43" t="s">
        <v>130</v>
      </c>
      <c r="G42" s="79">
        <v>419231</v>
      </c>
      <c r="H42" s="79">
        <v>0</v>
      </c>
      <c r="I42" s="79">
        <f t="shared" si="1"/>
        <v>419231</v>
      </c>
      <c r="J42" s="79">
        <v>5188543</v>
      </c>
      <c r="K42" s="79">
        <v>0</v>
      </c>
      <c r="L42" s="79">
        <f t="shared" si="2"/>
        <v>5188543</v>
      </c>
      <c r="M42" s="60">
        <v>0</v>
      </c>
      <c r="N42" s="79">
        <v>573820</v>
      </c>
      <c r="O42" s="79">
        <v>419231</v>
      </c>
      <c r="P42" s="79">
        <v>4614723</v>
      </c>
      <c r="Q42" s="79">
        <v>0</v>
      </c>
      <c r="R42" s="79">
        <v>0</v>
      </c>
      <c r="S42" s="79">
        <f t="shared" si="26"/>
        <v>0</v>
      </c>
      <c r="T42" s="82">
        <v>0</v>
      </c>
    </row>
    <row r="43" spans="1:20" ht="16.5">
      <c r="A43" s="95"/>
      <c r="B43" s="101"/>
      <c r="C43" s="97"/>
      <c r="D43" s="97"/>
      <c r="E43" s="97"/>
      <c r="F43" s="34" t="s">
        <v>131</v>
      </c>
      <c r="G43" s="79">
        <f>G44</f>
        <v>48141738</v>
      </c>
      <c r="H43" s="79">
        <f>H44</f>
        <v>0</v>
      </c>
      <c r="I43" s="79">
        <f t="shared" si="1"/>
        <v>48141738</v>
      </c>
      <c r="J43" s="79">
        <f>J44</f>
        <v>165886019</v>
      </c>
      <c r="K43" s="79">
        <f>K44</f>
        <v>0</v>
      </c>
      <c r="L43" s="79">
        <f t="shared" si="2"/>
        <v>165886019</v>
      </c>
      <c r="M43" s="60">
        <f aca="true" t="shared" si="29" ref="M43:R43">M44</f>
        <v>9692347</v>
      </c>
      <c r="N43" s="79">
        <f t="shared" si="29"/>
        <v>236180</v>
      </c>
      <c r="O43" s="79">
        <f t="shared" si="29"/>
        <v>38449391</v>
      </c>
      <c r="P43" s="79">
        <f t="shared" si="29"/>
        <v>165649839</v>
      </c>
      <c r="Q43" s="79">
        <f t="shared" si="29"/>
        <v>0</v>
      </c>
      <c r="R43" s="79">
        <f t="shared" si="29"/>
        <v>0</v>
      </c>
      <c r="S43" s="79">
        <f t="shared" si="26"/>
        <v>0</v>
      </c>
      <c r="T43" s="82">
        <f>L43-N43-P43+R43</f>
        <v>0</v>
      </c>
    </row>
    <row r="44" spans="1:20" ht="33">
      <c r="A44" s="102"/>
      <c r="B44" s="101"/>
      <c r="C44" s="97"/>
      <c r="D44" s="98">
        <v>5</v>
      </c>
      <c r="E44" s="97"/>
      <c r="F44" s="43" t="s">
        <v>132</v>
      </c>
      <c r="G44" s="79">
        <v>48141738</v>
      </c>
      <c r="H44" s="79">
        <v>0</v>
      </c>
      <c r="I44" s="79">
        <f t="shared" si="1"/>
        <v>48141738</v>
      </c>
      <c r="J44" s="79">
        <v>165886019</v>
      </c>
      <c r="K44" s="79">
        <v>0</v>
      </c>
      <c r="L44" s="79">
        <f t="shared" si="2"/>
        <v>165886019</v>
      </c>
      <c r="M44" s="60">
        <v>9692347</v>
      </c>
      <c r="N44" s="79">
        <v>236180</v>
      </c>
      <c r="O44" s="79">
        <v>38449391</v>
      </c>
      <c r="P44" s="79">
        <v>165649839</v>
      </c>
      <c r="Q44" s="79">
        <v>0</v>
      </c>
      <c r="R44" s="79">
        <v>0</v>
      </c>
      <c r="S44" s="79">
        <f t="shared" si="26"/>
        <v>0</v>
      </c>
      <c r="T44" s="82">
        <v>0</v>
      </c>
    </row>
    <row r="45" spans="1:20" ht="16.5">
      <c r="A45" s="95"/>
      <c r="B45" s="101"/>
      <c r="C45" s="97"/>
      <c r="D45" s="97"/>
      <c r="E45" s="97"/>
      <c r="F45" s="34" t="s">
        <v>133</v>
      </c>
      <c r="G45" s="79">
        <f>G46</f>
        <v>18938626</v>
      </c>
      <c r="H45" s="79">
        <f>H46</f>
        <v>0</v>
      </c>
      <c r="I45" s="79">
        <f t="shared" si="1"/>
        <v>18938626</v>
      </c>
      <c r="J45" s="79">
        <f>J46</f>
        <v>96029530</v>
      </c>
      <c r="K45" s="79">
        <f>K46</f>
        <v>0</v>
      </c>
      <c r="L45" s="79">
        <f t="shared" si="2"/>
        <v>96029530</v>
      </c>
      <c r="M45" s="60">
        <f aca="true" t="shared" si="30" ref="M45:R45">M46</f>
        <v>1089128</v>
      </c>
      <c r="N45" s="79">
        <f t="shared" si="30"/>
        <v>7125268</v>
      </c>
      <c r="O45" s="79">
        <f t="shared" si="30"/>
        <v>17849498</v>
      </c>
      <c r="P45" s="79">
        <f t="shared" si="30"/>
        <v>88904262</v>
      </c>
      <c r="Q45" s="79">
        <f t="shared" si="30"/>
        <v>0</v>
      </c>
      <c r="R45" s="79">
        <f t="shared" si="30"/>
        <v>0</v>
      </c>
      <c r="S45" s="79">
        <f t="shared" si="26"/>
        <v>0</v>
      </c>
      <c r="T45" s="82">
        <f>L45-N45-P45+R45</f>
        <v>0</v>
      </c>
    </row>
    <row r="46" spans="1:20" ht="33">
      <c r="A46" s="95"/>
      <c r="B46" s="101"/>
      <c r="C46" s="97"/>
      <c r="D46" s="98">
        <v>6</v>
      </c>
      <c r="E46" s="97"/>
      <c r="F46" s="43" t="s">
        <v>134</v>
      </c>
      <c r="G46" s="79">
        <v>18938626</v>
      </c>
      <c r="H46" s="79">
        <v>0</v>
      </c>
      <c r="I46" s="79">
        <f t="shared" si="1"/>
        <v>18938626</v>
      </c>
      <c r="J46" s="79">
        <v>96029530</v>
      </c>
      <c r="K46" s="79">
        <v>0</v>
      </c>
      <c r="L46" s="79">
        <f t="shared" si="2"/>
        <v>96029530</v>
      </c>
      <c r="M46" s="60">
        <v>1089128</v>
      </c>
      <c r="N46" s="79">
        <v>7125268</v>
      </c>
      <c r="O46" s="79">
        <v>17849498</v>
      </c>
      <c r="P46" s="79">
        <v>88904262</v>
      </c>
      <c r="Q46" s="79">
        <v>0</v>
      </c>
      <c r="R46" s="79">
        <v>0</v>
      </c>
      <c r="S46" s="79">
        <f t="shared" si="26"/>
        <v>0</v>
      </c>
      <c r="T46" s="82">
        <v>0</v>
      </c>
    </row>
    <row r="47" spans="1:20" ht="17.25" thickBot="1">
      <c r="A47" s="104"/>
      <c r="B47" s="105"/>
      <c r="C47" s="106"/>
      <c r="D47" s="106"/>
      <c r="E47" s="106"/>
      <c r="F47" s="90" t="s">
        <v>135</v>
      </c>
      <c r="G47" s="84">
        <f>G48</f>
        <v>0</v>
      </c>
      <c r="H47" s="84">
        <f>H48</f>
        <v>0</v>
      </c>
      <c r="I47" s="84">
        <f t="shared" si="1"/>
        <v>0</v>
      </c>
      <c r="J47" s="84">
        <f>J48</f>
        <v>0</v>
      </c>
      <c r="K47" s="84">
        <f>K48</f>
        <v>0</v>
      </c>
      <c r="L47" s="84">
        <f t="shared" si="2"/>
        <v>0</v>
      </c>
      <c r="M47" s="85">
        <f aca="true" t="shared" si="31" ref="M47:R47">M48</f>
        <v>0</v>
      </c>
      <c r="N47" s="84">
        <f t="shared" si="31"/>
        <v>0</v>
      </c>
      <c r="O47" s="84">
        <f t="shared" si="31"/>
        <v>0</v>
      </c>
      <c r="P47" s="84">
        <f t="shared" si="31"/>
        <v>0</v>
      </c>
      <c r="Q47" s="84">
        <f t="shared" si="31"/>
        <v>0</v>
      </c>
      <c r="R47" s="84">
        <f t="shared" si="31"/>
        <v>0</v>
      </c>
      <c r="S47" s="84">
        <f t="shared" si="26"/>
        <v>0</v>
      </c>
      <c r="T47" s="86">
        <f>L47-N47-P47+R47</f>
        <v>0</v>
      </c>
    </row>
    <row r="48" spans="1:20" ht="33">
      <c r="A48" s="95"/>
      <c r="B48" s="101"/>
      <c r="C48" s="97"/>
      <c r="D48" s="98">
        <v>9</v>
      </c>
      <c r="E48" s="97"/>
      <c r="F48" s="43" t="s">
        <v>136</v>
      </c>
      <c r="G48" s="79">
        <v>0</v>
      </c>
      <c r="H48" s="79">
        <v>0</v>
      </c>
      <c r="I48" s="79">
        <f t="shared" si="1"/>
        <v>0</v>
      </c>
      <c r="J48" s="79">
        <v>0</v>
      </c>
      <c r="K48" s="79">
        <v>0</v>
      </c>
      <c r="L48" s="79">
        <f t="shared" si="2"/>
        <v>0</v>
      </c>
      <c r="M48" s="60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f t="shared" si="26"/>
        <v>0</v>
      </c>
      <c r="T48" s="82">
        <v>0</v>
      </c>
    </row>
    <row r="49" spans="1:20" ht="16.5">
      <c r="A49" s="95"/>
      <c r="B49" s="101"/>
      <c r="C49" s="97"/>
      <c r="D49" s="97"/>
      <c r="E49" s="97"/>
      <c r="F49" s="34" t="s">
        <v>114</v>
      </c>
      <c r="G49" s="79">
        <f>G50</f>
        <v>0</v>
      </c>
      <c r="H49" s="79">
        <f>H50</f>
        <v>0</v>
      </c>
      <c r="I49" s="79">
        <f t="shared" si="1"/>
        <v>0</v>
      </c>
      <c r="J49" s="79">
        <f>J50</f>
        <v>74451625</v>
      </c>
      <c r="K49" s="79">
        <f>K50</f>
        <v>0</v>
      </c>
      <c r="L49" s="79">
        <f t="shared" si="2"/>
        <v>74451625</v>
      </c>
      <c r="M49" s="60">
        <f aca="true" t="shared" si="32" ref="M49:R49">M50</f>
        <v>0</v>
      </c>
      <c r="N49" s="79">
        <f t="shared" si="32"/>
        <v>12714909</v>
      </c>
      <c r="O49" s="79">
        <f t="shared" si="32"/>
        <v>0</v>
      </c>
      <c r="P49" s="79">
        <f t="shared" si="32"/>
        <v>61736716</v>
      </c>
      <c r="Q49" s="79">
        <f t="shared" si="32"/>
        <v>0</v>
      </c>
      <c r="R49" s="79">
        <f t="shared" si="32"/>
        <v>0</v>
      </c>
      <c r="S49" s="79">
        <f t="shared" si="26"/>
        <v>0</v>
      </c>
      <c r="T49" s="82">
        <f>L49-N49-P49+R49</f>
        <v>0</v>
      </c>
    </row>
    <row r="50" spans="1:20" ht="33">
      <c r="A50" s="95"/>
      <c r="B50" s="101"/>
      <c r="C50" s="97"/>
      <c r="D50" s="98">
        <v>12</v>
      </c>
      <c r="E50" s="97"/>
      <c r="F50" s="43" t="s">
        <v>137</v>
      </c>
      <c r="G50" s="79">
        <v>0</v>
      </c>
      <c r="H50" s="79">
        <v>0</v>
      </c>
      <c r="I50" s="79">
        <f t="shared" si="1"/>
        <v>0</v>
      </c>
      <c r="J50" s="79">
        <v>74451625</v>
      </c>
      <c r="K50" s="79">
        <v>0</v>
      </c>
      <c r="L50" s="79">
        <f t="shared" si="2"/>
        <v>74451625</v>
      </c>
      <c r="M50" s="60">
        <v>0</v>
      </c>
      <c r="N50" s="79">
        <v>12714909</v>
      </c>
      <c r="O50" s="79">
        <v>0</v>
      </c>
      <c r="P50" s="79">
        <v>61736716</v>
      </c>
      <c r="Q50" s="79">
        <v>0</v>
      </c>
      <c r="R50" s="79">
        <v>0</v>
      </c>
      <c r="S50" s="79">
        <f t="shared" si="26"/>
        <v>0</v>
      </c>
      <c r="T50" s="82">
        <v>0</v>
      </c>
    </row>
    <row r="51" spans="1:20" ht="16.5">
      <c r="A51" s="95"/>
      <c r="B51" s="101"/>
      <c r="C51" s="97"/>
      <c r="D51" s="98"/>
      <c r="E51" s="97"/>
      <c r="F51" s="43"/>
      <c r="G51" s="79"/>
      <c r="H51" s="79"/>
      <c r="I51" s="79"/>
      <c r="J51" s="79"/>
      <c r="K51" s="79"/>
      <c r="L51" s="79"/>
      <c r="M51" s="60"/>
      <c r="N51" s="79"/>
      <c r="O51" s="79"/>
      <c r="P51" s="79"/>
      <c r="Q51" s="79"/>
      <c r="R51" s="79"/>
      <c r="S51" s="79"/>
      <c r="T51" s="82"/>
    </row>
    <row r="52" spans="1:20" ht="16.5">
      <c r="A52" s="95"/>
      <c r="B52" s="101"/>
      <c r="C52" s="97"/>
      <c r="D52" s="98"/>
      <c r="E52" s="97"/>
      <c r="F52" s="43"/>
      <c r="G52" s="79"/>
      <c r="H52" s="79"/>
      <c r="I52" s="79"/>
      <c r="J52" s="79"/>
      <c r="K52" s="79"/>
      <c r="L52" s="79"/>
      <c r="M52" s="60"/>
      <c r="N52" s="79"/>
      <c r="O52" s="79"/>
      <c r="P52" s="79"/>
      <c r="Q52" s="79"/>
      <c r="R52" s="79"/>
      <c r="S52" s="79"/>
      <c r="T52" s="82"/>
    </row>
    <row r="53" spans="1:20" ht="21" customHeight="1">
      <c r="A53" s="95"/>
      <c r="B53" s="101"/>
      <c r="C53" s="97"/>
      <c r="D53" s="98"/>
      <c r="E53" s="97"/>
      <c r="F53" s="43"/>
      <c r="G53" s="79"/>
      <c r="H53" s="79"/>
      <c r="I53" s="79"/>
      <c r="J53" s="79"/>
      <c r="K53" s="79"/>
      <c r="L53" s="79"/>
      <c r="M53" s="60"/>
      <c r="N53" s="79"/>
      <c r="O53" s="79"/>
      <c r="P53" s="79"/>
      <c r="Q53" s="79"/>
      <c r="R53" s="79"/>
      <c r="S53" s="79"/>
      <c r="T53" s="82"/>
    </row>
    <row r="54" spans="1:20" ht="21" customHeight="1">
      <c r="A54" s="95"/>
      <c r="B54" s="101"/>
      <c r="C54" s="97"/>
      <c r="D54" s="98"/>
      <c r="E54" s="97"/>
      <c r="F54" s="43"/>
      <c r="G54" s="79"/>
      <c r="H54" s="79"/>
      <c r="I54" s="79"/>
      <c r="J54" s="79"/>
      <c r="K54" s="79"/>
      <c r="L54" s="79"/>
      <c r="M54" s="60"/>
      <c r="N54" s="79"/>
      <c r="O54" s="79"/>
      <c r="P54" s="79"/>
      <c r="Q54" s="79"/>
      <c r="R54" s="79"/>
      <c r="S54" s="79"/>
      <c r="T54" s="82"/>
    </row>
    <row r="55" spans="1:20" ht="21" customHeight="1">
      <c r="A55" s="95"/>
      <c r="B55" s="101"/>
      <c r="C55" s="97"/>
      <c r="D55" s="98"/>
      <c r="E55" s="97"/>
      <c r="F55" s="43"/>
      <c r="G55" s="79"/>
      <c r="H55" s="79"/>
      <c r="I55" s="79"/>
      <c r="J55" s="79"/>
      <c r="K55" s="79"/>
      <c r="L55" s="79"/>
      <c r="M55" s="60"/>
      <c r="N55" s="79"/>
      <c r="O55" s="79"/>
      <c r="P55" s="79"/>
      <c r="Q55" s="79"/>
      <c r="R55" s="79"/>
      <c r="S55" s="79"/>
      <c r="T55" s="82"/>
    </row>
    <row r="56" spans="1:20" ht="21" customHeight="1">
      <c r="A56" s="95"/>
      <c r="B56" s="101"/>
      <c r="C56" s="97"/>
      <c r="D56" s="98"/>
      <c r="E56" s="97"/>
      <c r="F56" s="43"/>
      <c r="G56" s="79"/>
      <c r="H56" s="79"/>
      <c r="I56" s="79"/>
      <c r="J56" s="79"/>
      <c r="K56" s="79"/>
      <c r="L56" s="79"/>
      <c r="M56" s="60"/>
      <c r="N56" s="79"/>
      <c r="O56" s="79"/>
      <c r="P56" s="79"/>
      <c r="Q56" s="79"/>
      <c r="R56" s="79"/>
      <c r="S56" s="79"/>
      <c r="T56" s="82"/>
    </row>
    <row r="57" spans="1:20" ht="21" customHeight="1">
      <c r="A57" s="95"/>
      <c r="B57" s="101"/>
      <c r="C57" s="97"/>
      <c r="D57" s="98"/>
      <c r="E57" s="97"/>
      <c r="F57" s="43"/>
      <c r="G57" s="79"/>
      <c r="H57" s="79"/>
      <c r="I57" s="79"/>
      <c r="J57" s="79"/>
      <c r="K57" s="79"/>
      <c r="L57" s="79"/>
      <c r="M57" s="60"/>
      <c r="N57" s="79"/>
      <c r="O57" s="79"/>
      <c r="P57" s="79"/>
      <c r="Q57" s="79"/>
      <c r="R57" s="79"/>
      <c r="S57" s="79"/>
      <c r="T57" s="82"/>
    </row>
    <row r="58" spans="1:20" ht="21" customHeight="1">
      <c r="A58" s="95"/>
      <c r="B58" s="101"/>
      <c r="C58" s="97"/>
      <c r="D58" s="98"/>
      <c r="E58" s="97"/>
      <c r="F58" s="43"/>
      <c r="G58" s="79"/>
      <c r="H58" s="79"/>
      <c r="I58" s="79"/>
      <c r="J58" s="79"/>
      <c r="K58" s="79"/>
      <c r="L58" s="79"/>
      <c r="M58" s="60"/>
      <c r="N58" s="79"/>
      <c r="O58" s="79"/>
      <c r="P58" s="79"/>
      <c r="Q58" s="79"/>
      <c r="R58" s="79"/>
      <c r="S58" s="79"/>
      <c r="T58" s="82"/>
    </row>
    <row r="59" spans="1:20" ht="21" customHeight="1">
      <c r="A59" s="95"/>
      <c r="B59" s="101"/>
      <c r="C59" s="97"/>
      <c r="D59" s="98"/>
      <c r="E59" s="97"/>
      <c r="F59" s="43"/>
      <c r="G59" s="79"/>
      <c r="H59" s="79"/>
      <c r="I59" s="79"/>
      <c r="J59" s="79"/>
      <c r="K59" s="79"/>
      <c r="L59" s="79"/>
      <c r="M59" s="60"/>
      <c r="N59" s="79"/>
      <c r="O59" s="79"/>
      <c r="P59" s="79"/>
      <c r="Q59" s="79"/>
      <c r="R59" s="79"/>
      <c r="S59" s="79"/>
      <c r="T59" s="82"/>
    </row>
    <row r="60" spans="1:20" ht="66" customHeight="1">
      <c r="A60" s="95"/>
      <c r="B60" s="101"/>
      <c r="C60" s="97"/>
      <c r="D60" s="98"/>
      <c r="E60" s="97"/>
      <c r="F60" s="56"/>
      <c r="G60" s="79"/>
      <c r="H60" s="79"/>
      <c r="I60" s="79"/>
      <c r="J60" s="79"/>
      <c r="K60" s="79"/>
      <c r="L60" s="79"/>
      <c r="M60" s="60"/>
      <c r="N60" s="79"/>
      <c r="O60" s="79"/>
      <c r="P60" s="79"/>
      <c r="Q60" s="79"/>
      <c r="R60" s="79"/>
      <c r="S60" s="79"/>
      <c r="T60" s="82"/>
    </row>
    <row r="61" spans="1:20" ht="111" customHeight="1">
      <c r="A61" s="95"/>
      <c r="B61" s="101"/>
      <c r="C61" s="97"/>
      <c r="D61" s="98"/>
      <c r="E61" s="97"/>
      <c r="F61" s="56"/>
      <c r="G61" s="79"/>
      <c r="H61" s="79"/>
      <c r="I61" s="79"/>
      <c r="J61" s="79"/>
      <c r="K61" s="79"/>
      <c r="L61" s="79"/>
      <c r="M61" s="60"/>
      <c r="N61" s="79"/>
      <c r="O61" s="79"/>
      <c r="P61" s="79"/>
      <c r="Q61" s="79"/>
      <c r="R61" s="79"/>
      <c r="S61" s="79"/>
      <c r="T61" s="82"/>
    </row>
    <row r="62" spans="1:20" ht="66" customHeight="1">
      <c r="A62" s="95"/>
      <c r="B62" s="101"/>
      <c r="C62" s="97"/>
      <c r="D62" s="98"/>
      <c r="E62" s="97"/>
      <c r="F62" s="56"/>
      <c r="G62" s="79"/>
      <c r="H62" s="79"/>
      <c r="I62" s="79"/>
      <c r="J62" s="79"/>
      <c r="K62" s="79"/>
      <c r="L62" s="79"/>
      <c r="M62" s="60"/>
      <c r="N62" s="79"/>
      <c r="O62" s="79"/>
      <c r="P62" s="79"/>
      <c r="Q62" s="79"/>
      <c r="R62" s="79"/>
      <c r="S62" s="79"/>
      <c r="T62" s="82"/>
    </row>
    <row r="63" spans="1:20" ht="66" customHeight="1">
      <c r="A63" s="95"/>
      <c r="B63" s="101"/>
      <c r="C63" s="97"/>
      <c r="D63" s="98"/>
      <c r="E63" s="97"/>
      <c r="F63" s="56"/>
      <c r="G63" s="79"/>
      <c r="H63" s="79"/>
      <c r="I63" s="79"/>
      <c r="J63" s="79"/>
      <c r="K63" s="79"/>
      <c r="L63" s="79"/>
      <c r="M63" s="60"/>
      <c r="N63" s="79"/>
      <c r="O63" s="79"/>
      <c r="P63" s="79"/>
      <c r="Q63" s="79"/>
      <c r="R63" s="79"/>
      <c r="S63" s="79"/>
      <c r="T63" s="82"/>
    </row>
    <row r="64" spans="1:20" ht="93.75" customHeight="1">
      <c r="A64" s="95"/>
      <c r="B64" s="101"/>
      <c r="C64" s="97"/>
      <c r="D64" s="98"/>
      <c r="E64" s="97"/>
      <c r="F64" s="56"/>
      <c r="G64" s="79"/>
      <c r="H64" s="79"/>
      <c r="I64" s="79"/>
      <c r="J64" s="79"/>
      <c r="K64" s="79"/>
      <c r="L64" s="79"/>
      <c r="M64" s="60"/>
      <c r="N64" s="79"/>
      <c r="O64" s="79"/>
      <c r="P64" s="79"/>
      <c r="Q64" s="79"/>
      <c r="R64" s="79"/>
      <c r="S64" s="79"/>
      <c r="T64" s="82"/>
    </row>
    <row r="65" spans="1:20" ht="93.75" customHeight="1">
      <c r="A65" s="95"/>
      <c r="B65" s="101"/>
      <c r="C65" s="97"/>
      <c r="D65" s="98"/>
      <c r="E65" s="97"/>
      <c r="F65" s="56"/>
      <c r="G65" s="79"/>
      <c r="H65" s="79"/>
      <c r="I65" s="79"/>
      <c r="J65" s="79"/>
      <c r="K65" s="79"/>
      <c r="L65" s="79"/>
      <c r="M65" s="60"/>
      <c r="N65" s="79"/>
      <c r="O65" s="79"/>
      <c r="P65" s="79"/>
      <c r="Q65" s="79"/>
      <c r="R65" s="79"/>
      <c r="S65" s="79"/>
      <c r="T65" s="82"/>
    </row>
    <row r="66" spans="1:20" ht="93.75" customHeight="1" thickBot="1">
      <c r="A66" s="104"/>
      <c r="B66" s="105"/>
      <c r="C66" s="106"/>
      <c r="D66" s="107"/>
      <c r="E66" s="106"/>
      <c r="F66" s="57"/>
      <c r="G66" s="84"/>
      <c r="H66" s="84"/>
      <c r="I66" s="84"/>
      <c r="J66" s="84"/>
      <c r="K66" s="84"/>
      <c r="L66" s="84"/>
      <c r="M66" s="85"/>
      <c r="N66" s="84"/>
      <c r="O66" s="84"/>
      <c r="P66" s="84"/>
      <c r="Q66" s="84"/>
      <c r="R66" s="84"/>
      <c r="S66" s="84"/>
      <c r="T66" s="86"/>
    </row>
    <row r="67" spans="1:5" ht="16.5">
      <c r="A67" s="95"/>
      <c r="B67" s="95"/>
      <c r="C67" s="95"/>
      <c r="D67" s="95"/>
      <c r="E67" s="95"/>
    </row>
    <row r="68" spans="1:5" ht="16.5">
      <c r="A68" s="95"/>
      <c r="B68" s="95"/>
      <c r="C68" s="95"/>
      <c r="D68" s="95"/>
      <c r="E68" s="95"/>
    </row>
  </sheetData>
  <sheetProtection/>
  <protectedRanges>
    <protectedRange sqref="J38:K38 J40:K40 J42:K42 J44:K44 J46:K46 J48:K48 G38:H38 G40:H40 G42:H42 G44:H44 G46:H46 G48:H48 G50:H50 J50:K50" name="範圍3"/>
    <protectedRange sqref="M12:R12 M15:R15 M19:R19 M22:R22 M26:R26 M30:R30 M34:R34" name="範圍2"/>
    <protectedRange sqref="G12:H12 J12:K12 J15:K15 G15:H15 G19:H19 J19:K19 J22:K22 G22:H22 G26:H26 J26:K26 J30:K30 G30:H30 G34:H34 J34:K34 J38:K38 G38:H38 G40:H40 J40:K40 J42:K42 G42:H42 G44:H44" name="範圍1"/>
    <protectedRange sqref="M38:R38 M40:R40 M42:R42 M44:R44 M46:R46 M48:R48 M50:R50" name="範圍4"/>
  </protectedRanges>
  <mergeCells count="20">
    <mergeCell ref="B6:B7"/>
    <mergeCell ref="C6:C7"/>
    <mergeCell ref="D6:D7"/>
    <mergeCell ref="Q5:R5"/>
    <mergeCell ref="E6:E7"/>
    <mergeCell ref="F6:F7"/>
    <mergeCell ref="B5:F5"/>
    <mergeCell ref="M5:N5"/>
    <mergeCell ref="O5:P5"/>
    <mergeCell ref="G5:L5"/>
    <mergeCell ref="A4:E4"/>
    <mergeCell ref="T6:T7"/>
    <mergeCell ref="M6:M7"/>
    <mergeCell ref="N6:N7"/>
    <mergeCell ref="Q6:Q7"/>
    <mergeCell ref="R6:R7"/>
    <mergeCell ref="O6:O7"/>
    <mergeCell ref="P6:P7"/>
    <mergeCell ref="S6:S7"/>
    <mergeCell ref="S5:T5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zoomScale="75" zoomScaleNormal="75" zoomScaleSheetLayoutView="75" workbookViewId="0" topLeftCell="A1">
      <pane xSplit="6" ySplit="7" topLeftCell="G35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4" sqref="A4:E4"/>
    </sheetView>
  </sheetViews>
  <sheetFormatPr defaultColWidth="9.00390625" defaultRowHeight="16.5"/>
  <cols>
    <col min="1" max="1" width="2.25390625" style="0" customWidth="1"/>
    <col min="2" max="2" width="2.50390625" style="0" customWidth="1"/>
    <col min="3" max="3" width="2.125" style="0" customWidth="1"/>
    <col min="4" max="4" width="2.75390625" style="0" customWidth="1"/>
    <col min="5" max="5" width="2.125" style="0" customWidth="1"/>
    <col min="6" max="6" width="24.625" style="58" customWidth="1"/>
    <col min="7" max="7" width="14.375" style="58" customWidth="1"/>
    <col min="8" max="8" width="12.00390625" style="58" customWidth="1"/>
    <col min="9" max="9" width="14.375" style="0" customWidth="1"/>
    <col min="10" max="10" width="15.75390625" style="0" customWidth="1"/>
    <col min="11" max="11" width="13.00390625" style="0" customWidth="1"/>
    <col min="12" max="12" width="15.625" style="0" customWidth="1"/>
    <col min="13" max="13" width="13.875" style="0" customWidth="1"/>
    <col min="14" max="14" width="15.75390625" style="0" customWidth="1"/>
    <col min="15" max="15" width="14.625" style="0" customWidth="1"/>
    <col min="16" max="16" width="15.25390625" style="0" customWidth="1"/>
    <col min="17" max="17" width="15.00390625" style="0" customWidth="1"/>
    <col min="18" max="18" width="14.625" style="0" customWidth="1"/>
    <col min="19" max="19" width="14.75390625" style="0" customWidth="1"/>
    <col min="20" max="20" width="15.87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72</v>
      </c>
      <c r="M2" s="5" t="s">
        <v>73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2</v>
      </c>
      <c r="M3" s="5" t="s">
        <v>3</v>
      </c>
    </row>
    <row r="4" spans="1:20" s="8" customFormat="1" ht="16.5" customHeight="1" thickBot="1">
      <c r="A4" s="178" t="s">
        <v>139</v>
      </c>
      <c r="B4" s="179"/>
      <c r="C4" s="179"/>
      <c r="D4" s="179"/>
      <c r="E4" s="179"/>
      <c r="I4" s="9"/>
      <c r="J4" s="9"/>
      <c r="L4" s="10" t="s">
        <v>4</v>
      </c>
      <c r="M4" s="11" t="s">
        <v>103</v>
      </c>
      <c r="T4" s="10" t="s">
        <v>5</v>
      </c>
    </row>
    <row r="5" spans="1:20" s="13" customFormat="1" ht="20.25" customHeight="1">
      <c r="A5" s="12" t="s">
        <v>6</v>
      </c>
      <c r="B5" s="173" t="s">
        <v>74</v>
      </c>
      <c r="C5" s="173"/>
      <c r="D5" s="173"/>
      <c r="E5" s="173"/>
      <c r="F5" s="173"/>
      <c r="G5" s="175" t="s">
        <v>75</v>
      </c>
      <c r="H5" s="176"/>
      <c r="I5" s="176"/>
      <c r="J5" s="176"/>
      <c r="K5" s="176"/>
      <c r="L5" s="177"/>
      <c r="M5" s="174" t="s">
        <v>76</v>
      </c>
      <c r="N5" s="170"/>
      <c r="O5" s="169" t="s">
        <v>7</v>
      </c>
      <c r="P5" s="170"/>
      <c r="Q5" s="169" t="s">
        <v>8</v>
      </c>
      <c r="R5" s="170"/>
      <c r="S5" s="169" t="s">
        <v>9</v>
      </c>
      <c r="T5" s="174"/>
    </row>
    <row r="6" spans="1:20" s="13" customFormat="1" ht="19.5" customHeight="1">
      <c r="A6" s="14" t="s">
        <v>10</v>
      </c>
      <c r="B6" s="167" t="s">
        <v>11</v>
      </c>
      <c r="C6" s="167" t="s">
        <v>12</v>
      </c>
      <c r="D6" s="167" t="s">
        <v>13</v>
      </c>
      <c r="E6" s="167" t="s">
        <v>14</v>
      </c>
      <c r="F6" s="171" t="s">
        <v>15</v>
      </c>
      <c r="G6" s="15" t="s">
        <v>16</v>
      </c>
      <c r="H6" s="16" t="s">
        <v>17</v>
      </c>
      <c r="I6" s="17" t="s">
        <v>18</v>
      </c>
      <c r="J6" s="18" t="s">
        <v>19</v>
      </c>
      <c r="K6" s="19" t="s">
        <v>20</v>
      </c>
      <c r="L6" s="20" t="s">
        <v>18</v>
      </c>
      <c r="M6" s="182" t="s">
        <v>77</v>
      </c>
      <c r="N6" s="171" t="s">
        <v>21</v>
      </c>
      <c r="O6" s="171" t="s">
        <v>78</v>
      </c>
      <c r="P6" s="171" t="s">
        <v>22</v>
      </c>
      <c r="Q6" s="171" t="s">
        <v>77</v>
      </c>
      <c r="R6" s="171" t="s">
        <v>21</v>
      </c>
      <c r="S6" s="171" t="s">
        <v>78</v>
      </c>
      <c r="T6" s="180" t="s">
        <v>22</v>
      </c>
    </row>
    <row r="7" spans="1:20" s="13" customFormat="1" ht="21" customHeight="1" thickBot="1">
      <c r="A7" s="21" t="s">
        <v>23</v>
      </c>
      <c r="B7" s="168"/>
      <c r="C7" s="168"/>
      <c r="D7" s="168"/>
      <c r="E7" s="168"/>
      <c r="F7" s="172"/>
      <c r="G7" s="115" t="s">
        <v>24</v>
      </c>
      <c r="H7" s="116" t="s">
        <v>25</v>
      </c>
      <c r="I7" s="115" t="s">
        <v>79</v>
      </c>
      <c r="J7" s="115" t="s">
        <v>24</v>
      </c>
      <c r="K7" s="117" t="s">
        <v>25</v>
      </c>
      <c r="L7" s="115" t="s">
        <v>79</v>
      </c>
      <c r="M7" s="183"/>
      <c r="N7" s="172"/>
      <c r="O7" s="172"/>
      <c r="P7" s="172"/>
      <c r="Q7" s="172"/>
      <c r="R7" s="172"/>
      <c r="S7" s="172"/>
      <c r="T7" s="181"/>
    </row>
    <row r="8" spans="1:20" s="92" customFormat="1" ht="20.25" customHeight="1">
      <c r="A8" s="96"/>
      <c r="B8" s="46"/>
      <c r="C8" s="40"/>
      <c r="D8" s="40"/>
      <c r="E8" s="40"/>
      <c r="F8" s="24" t="s">
        <v>35</v>
      </c>
      <c r="G8" s="59">
        <f aca="true" t="shared" si="0" ref="G8:L8">G9+G16+G23+G27+G31+G35</f>
        <v>335350</v>
      </c>
      <c r="H8" s="59">
        <f t="shared" si="0"/>
        <v>0</v>
      </c>
      <c r="I8" s="59">
        <f t="shared" si="0"/>
        <v>335350</v>
      </c>
      <c r="J8" s="59">
        <f t="shared" si="0"/>
        <v>1162444840</v>
      </c>
      <c r="K8" s="59">
        <f t="shared" si="0"/>
        <v>0</v>
      </c>
      <c r="L8" s="59">
        <f t="shared" si="0"/>
        <v>1162444840</v>
      </c>
      <c r="M8" s="122">
        <f aca="true" t="shared" si="1" ref="M8:T8">M9+M16+M23+M27+M31+M35</f>
        <v>0</v>
      </c>
      <c r="N8" s="59">
        <f t="shared" si="1"/>
        <v>852973479</v>
      </c>
      <c r="O8" s="59">
        <f t="shared" si="1"/>
        <v>335350</v>
      </c>
      <c r="P8" s="59">
        <f t="shared" si="1"/>
        <v>309471361</v>
      </c>
      <c r="Q8" s="59">
        <f t="shared" si="1"/>
        <v>0</v>
      </c>
      <c r="R8" s="25">
        <f t="shared" si="1"/>
        <v>0</v>
      </c>
      <c r="S8" s="25">
        <f t="shared" si="1"/>
        <v>0</v>
      </c>
      <c r="T8" s="29">
        <f t="shared" si="1"/>
        <v>0</v>
      </c>
    </row>
    <row r="9" spans="1:20" s="44" customFormat="1" ht="19.5">
      <c r="A9" s="26">
        <v>90</v>
      </c>
      <c r="B9" s="97">
        <v>1</v>
      </c>
      <c r="C9" s="97"/>
      <c r="D9" s="97"/>
      <c r="E9" s="97"/>
      <c r="F9" s="27" t="s">
        <v>36</v>
      </c>
      <c r="G9" s="78">
        <f>G10+G13</f>
        <v>0</v>
      </c>
      <c r="H9" s="78">
        <f>H10+H13</f>
        <v>0</v>
      </c>
      <c r="I9" s="25">
        <f aca="true" t="shared" si="2" ref="I9:I21">G9+H9</f>
        <v>0</v>
      </c>
      <c r="J9" s="78">
        <f>J10+J13</f>
        <v>1054461219</v>
      </c>
      <c r="K9" s="78">
        <f>K10+K13</f>
        <v>0</v>
      </c>
      <c r="L9" s="25">
        <f aca="true" t="shared" si="3" ref="L9:L21">J9+K9</f>
        <v>1054461219</v>
      </c>
      <c r="M9" s="28">
        <f aca="true" t="shared" si="4" ref="M9:T9">M10+M13</f>
        <v>0</v>
      </c>
      <c r="N9" s="25">
        <f t="shared" si="4"/>
        <v>825727918</v>
      </c>
      <c r="O9" s="25">
        <f t="shared" si="4"/>
        <v>0</v>
      </c>
      <c r="P9" s="25">
        <f t="shared" si="4"/>
        <v>228733301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9">
        <f t="shared" si="4"/>
        <v>0</v>
      </c>
    </row>
    <row r="10" spans="1:20" s="44" customFormat="1" ht="16.5">
      <c r="A10" s="31"/>
      <c r="B10" s="97"/>
      <c r="C10" s="98">
        <v>1</v>
      </c>
      <c r="D10" s="97"/>
      <c r="E10" s="97"/>
      <c r="F10" s="33" t="s">
        <v>37</v>
      </c>
      <c r="G10" s="78">
        <f>G11</f>
        <v>0</v>
      </c>
      <c r="H10" s="78">
        <f>H11</f>
        <v>0</v>
      </c>
      <c r="I10" s="25">
        <f t="shared" si="2"/>
        <v>0</v>
      </c>
      <c r="J10" s="78">
        <f>J11</f>
        <v>1050314939</v>
      </c>
      <c r="K10" s="78">
        <f>K11</f>
        <v>0</v>
      </c>
      <c r="L10" s="25">
        <f t="shared" si="3"/>
        <v>1050314939</v>
      </c>
      <c r="M10" s="28">
        <f aca="true" t="shared" si="5" ref="M10:T10">M11</f>
        <v>0</v>
      </c>
      <c r="N10" s="25">
        <f t="shared" si="5"/>
        <v>825727918</v>
      </c>
      <c r="O10" s="25">
        <f t="shared" si="5"/>
        <v>0</v>
      </c>
      <c r="P10" s="25">
        <f t="shared" si="5"/>
        <v>224587021</v>
      </c>
      <c r="Q10" s="25">
        <f t="shared" si="5"/>
        <v>0</v>
      </c>
      <c r="R10" s="25">
        <f t="shared" si="5"/>
        <v>0</v>
      </c>
      <c r="S10" s="25">
        <f t="shared" si="5"/>
        <v>0</v>
      </c>
      <c r="T10" s="29">
        <f t="shared" si="5"/>
        <v>0</v>
      </c>
    </row>
    <row r="11" spans="1:20" s="30" customFormat="1" ht="16.5">
      <c r="A11" s="26"/>
      <c r="B11" s="97"/>
      <c r="C11" s="97"/>
      <c r="D11" s="97"/>
      <c r="E11" s="97"/>
      <c r="F11" s="34" t="s">
        <v>80</v>
      </c>
      <c r="G11" s="79">
        <f>G12</f>
        <v>0</v>
      </c>
      <c r="H11" s="79">
        <f>H12</f>
        <v>0</v>
      </c>
      <c r="I11" s="35">
        <f t="shared" si="2"/>
        <v>0</v>
      </c>
      <c r="J11" s="79">
        <f>J12</f>
        <v>1050314939</v>
      </c>
      <c r="K11" s="79">
        <f>K12</f>
        <v>0</v>
      </c>
      <c r="L11" s="35">
        <f t="shared" si="3"/>
        <v>1050314939</v>
      </c>
      <c r="M11" s="36">
        <f>M12</f>
        <v>0</v>
      </c>
      <c r="N11" s="35">
        <f>N12</f>
        <v>825727918</v>
      </c>
      <c r="O11" s="35">
        <f>O12</f>
        <v>0</v>
      </c>
      <c r="P11" s="35">
        <f>P12</f>
        <v>224587021</v>
      </c>
      <c r="Q11" s="35">
        <f>SUM(Q12:Q12)</f>
        <v>0</v>
      </c>
      <c r="R11" s="35">
        <f>SUM(R12:R12)</f>
        <v>0</v>
      </c>
      <c r="S11" s="35">
        <f>SUM(S12:S12)</f>
        <v>0</v>
      </c>
      <c r="T11" s="37">
        <f>SUM(T12:T12)</f>
        <v>0</v>
      </c>
    </row>
    <row r="12" spans="1:20" s="30" customFormat="1" ht="33">
      <c r="A12" s="26"/>
      <c r="B12" s="97"/>
      <c r="C12" s="99"/>
      <c r="D12" s="98">
        <v>1</v>
      </c>
      <c r="E12" s="97"/>
      <c r="F12" s="38" t="s">
        <v>81</v>
      </c>
      <c r="G12" s="83">
        <v>0</v>
      </c>
      <c r="H12" s="83">
        <v>0</v>
      </c>
      <c r="I12" s="79">
        <f t="shared" si="2"/>
        <v>0</v>
      </c>
      <c r="J12" s="79">
        <v>1050314939</v>
      </c>
      <c r="K12" s="79">
        <v>0</v>
      </c>
      <c r="L12" s="79">
        <f t="shared" si="3"/>
        <v>1050314939</v>
      </c>
      <c r="M12" s="60">
        <v>0</v>
      </c>
      <c r="N12" s="79">
        <v>825727918</v>
      </c>
      <c r="O12" s="79">
        <v>0</v>
      </c>
      <c r="P12" s="79">
        <v>224587021</v>
      </c>
      <c r="Q12" s="79">
        <v>0</v>
      </c>
      <c r="R12" s="79">
        <v>0</v>
      </c>
      <c r="S12" s="79">
        <f aca="true" t="shared" si="6" ref="S12:S23">I12-M12-O12+Q12</f>
        <v>0</v>
      </c>
      <c r="T12" s="82">
        <v>0</v>
      </c>
    </row>
    <row r="13" spans="1:20" s="94" customFormat="1" ht="16.5">
      <c r="A13" s="26"/>
      <c r="B13" s="39"/>
      <c r="C13" s="97">
        <v>5</v>
      </c>
      <c r="D13" s="39"/>
      <c r="E13" s="39"/>
      <c r="F13" s="33" t="s">
        <v>40</v>
      </c>
      <c r="G13" s="93">
        <f>G14</f>
        <v>0</v>
      </c>
      <c r="H13" s="93">
        <f>H14</f>
        <v>0</v>
      </c>
      <c r="I13" s="25">
        <f t="shared" si="2"/>
        <v>0</v>
      </c>
      <c r="J13" s="78">
        <f>J14</f>
        <v>4146280</v>
      </c>
      <c r="K13" s="78">
        <f>K14</f>
        <v>0</v>
      </c>
      <c r="L13" s="25">
        <f t="shared" si="3"/>
        <v>4146280</v>
      </c>
      <c r="M13" s="28">
        <f aca="true" t="shared" si="7" ref="M13:R14">M14</f>
        <v>0</v>
      </c>
      <c r="N13" s="25">
        <f t="shared" si="7"/>
        <v>0</v>
      </c>
      <c r="O13" s="25">
        <f t="shared" si="7"/>
        <v>0</v>
      </c>
      <c r="P13" s="25">
        <f t="shared" si="7"/>
        <v>4146280</v>
      </c>
      <c r="Q13" s="25">
        <f t="shared" si="7"/>
        <v>0</v>
      </c>
      <c r="R13" s="25">
        <f t="shared" si="7"/>
        <v>0</v>
      </c>
      <c r="S13" s="25">
        <f t="shared" si="6"/>
        <v>0</v>
      </c>
      <c r="T13" s="29">
        <f>L13-N13-P13+R13</f>
        <v>0</v>
      </c>
    </row>
    <row r="14" spans="1:21" s="42" customFormat="1" ht="16.5">
      <c r="A14" s="26"/>
      <c r="B14" s="39"/>
      <c r="C14" s="39"/>
      <c r="D14" s="39"/>
      <c r="E14" s="39"/>
      <c r="F14" s="34" t="s">
        <v>80</v>
      </c>
      <c r="G14" s="83">
        <f>G15</f>
        <v>0</v>
      </c>
      <c r="H14" s="83">
        <f>H15</f>
        <v>0</v>
      </c>
      <c r="I14" s="35">
        <f t="shared" si="2"/>
        <v>0</v>
      </c>
      <c r="J14" s="79">
        <f>J15</f>
        <v>4146280</v>
      </c>
      <c r="K14" s="79">
        <f>K15</f>
        <v>0</v>
      </c>
      <c r="L14" s="35">
        <f t="shared" si="3"/>
        <v>4146280</v>
      </c>
      <c r="M14" s="36">
        <f t="shared" si="7"/>
        <v>0</v>
      </c>
      <c r="N14" s="35">
        <f t="shared" si="7"/>
        <v>0</v>
      </c>
      <c r="O14" s="35">
        <f t="shared" si="7"/>
        <v>0</v>
      </c>
      <c r="P14" s="35">
        <f t="shared" si="7"/>
        <v>4146280</v>
      </c>
      <c r="Q14" s="35">
        <f t="shared" si="7"/>
        <v>0</v>
      </c>
      <c r="R14" s="35">
        <f t="shared" si="7"/>
        <v>0</v>
      </c>
      <c r="S14" s="35">
        <f t="shared" si="6"/>
        <v>0</v>
      </c>
      <c r="T14" s="37">
        <f>L14-N14-P14+R14</f>
        <v>0</v>
      </c>
      <c r="U14" s="41"/>
    </row>
    <row r="15" spans="1:21" s="42" customFormat="1" ht="16.5">
      <c r="A15" s="26"/>
      <c r="B15" s="97"/>
      <c r="C15" s="97"/>
      <c r="D15" s="98">
        <v>1</v>
      </c>
      <c r="E15" s="97"/>
      <c r="F15" s="43" t="s">
        <v>82</v>
      </c>
      <c r="G15" s="83">
        <v>0</v>
      </c>
      <c r="H15" s="83">
        <v>0</v>
      </c>
      <c r="I15" s="79">
        <f t="shared" si="2"/>
        <v>0</v>
      </c>
      <c r="J15" s="79">
        <v>4146280</v>
      </c>
      <c r="K15" s="79">
        <v>0</v>
      </c>
      <c r="L15" s="79">
        <f t="shared" si="3"/>
        <v>4146280</v>
      </c>
      <c r="M15" s="60">
        <v>0</v>
      </c>
      <c r="N15" s="79">
        <v>0</v>
      </c>
      <c r="O15" s="79">
        <v>0</v>
      </c>
      <c r="P15" s="79">
        <v>4146280</v>
      </c>
      <c r="Q15" s="79">
        <v>0</v>
      </c>
      <c r="R15" s="79">
        <v>0</v>
      </c>
      <c r="S15" s="79">
        <f t="shared" si="6"/>
        <v>0</v>
      </c>
      <c r="T15" s="82">
        <v>0</v>
      </c>
      <c r="U15" s="41"/>
    </row>
    <row r="16" spans="1:20" s="94" customFormat="1" ht="19.5">
      <c r="A16" s="26"/>
      <c r="B16" s="97">
        <v>2</v>
      </c>
      <c r="C16" s="97"/>
      <c r="D16" s="97"/>
      <c r="E16" s="97"/>
      <c r="F16" s="27" t="s">
        <v>42</v>
      </c>
      <c r="G16" s="93">
        <f>G17+G20</f>
        <v>0</v>
      </c>
      <c r="H16" s="93">
        <f>H17+H20</f>
        <v>0</v>
      </c>
      <c r="I16" s="25">
        <f t="shared" si="2"/>
        <v>0</v>
      </c>
      <c r="J16" s="78">
        <f>J17+J20</f>
        <v>2645060</v>
      </c>
      <c r="K16" s="78">
        <f>K17+K20</f>
        <v>0</v>
      </c>
      <c r="L16" s="25">
        <f t="shared" si="3"/>
        <v>2645060</v>
      </c>
      <c r="M16" s="28">
        <f aca="true" t="shared" si="8" ref="M16:R16">M17+M20</f>
        <v>0</v>
      </c>
      <c r="N16" s="25">
        <f t="shared" si="8"/>
        <v>1282188</v>
      </c>
      <c r="O16" s="25">
        <f t="shared" si="8"/>
        <v>0</v>
      </c>
      <c r="P16" s="25">
        <f t="shared" si="8"/>
        <v>1362872</v>
      </c>
      <c r="Q16" s="25">
        <f t="shared" si="8"/>
        <v>0</v>
      </c>
      <c r="R16" s="25">
        <f t="shared" si="8"/>
        <v>0</v>
      </c>
      <c r="S16" s="25">
        <f t="shared" si="6"/>
        <v>0</v>
      </c>
      <c r="T16" s="29">
        <f>L16-N16-P16+R16</f>
        <v>0</v>
      </c>
    </row>
    <row r="17" spans="1:20" s="94" customFormat="1" ht="16.5">
      <c r="A17" s="26"/>
      <c r="B17" s="97"/>
      <c r="C17" s="97">
        <v>1</v>
      </c>
      <c r="D17" s="97"/>
      <c r="E17" s="97"/>
      <c r="F17" s="33" t="s">
        <v>43</v>
      </c>
      <c r="G17" s="93">
        <f>G18</f>
        <v>0</v>
      </c>
      <c r="H17" s="93">
        <f>H18</f>
        <v>0</v>
      </c>
      <c r="I17" s="25">
        <f t="shared" si="2"/>
        <v>0</v>
      </c>
      <c r="J17" s="78">
        <f>J18</f>
        <v>100000</v>
      </c>
      <c r="K17" s="78">
        <f>K18</f>
        <v>0</v>
      </c>
      <c r="L17" s="25">
        <f t="shared" si="3"/>
        <v>100000</v>
      </c>
      <c r="M17" s="28">
        <f aca="true" t="shared" si="9" ref="M17:R18">M18</f>
        <v>0</v>
      </c>
      <c r="N17" s="25">
        <f t="shared" si="9"/>
        <v>0</v>
      </c>
      <c r="O17" s="25">
        <f t="shared" si="9"/>
        <v>0</v>
      </c>
      <c r="P17" s="25">
        <f t="shared" si="9"/>
        <v>100000</v>
      </c>
      <c r="Q17" s="25">
        <f t="shared" si="9"/>
        <v>0</v>
      </c>
      <c r="R17" s="25">
        <f t="shared" si="9"/>
        <v>0</v>
      </c>
      <c r="S17" s="25">
        <f t="shared" si="6"/>
        <v>0</v>
      </c>
      <c r="T17" s="29">
        <f>L17-N17-P17+R17</f>
        <v>0</v>
      </c>
    </row>
    <row r="18" spans="1:20" s="44" customFormat="1" ht="16.5">
      <c r="A18" s="100"/>
      <c r="B18" s="97"/>
      <c r="C18" s="97"/>
      <c r="D18" s="97"/>
      <c r="E18" s="97"/>
      <c r="F18" s="34" t="s">
        <v>83</v>
      </c>
      <c r="G18" s="83">
        <f>G19</f>
        <v>0</v>
      </c>
      <c r="H18" s="83">
        <f>H19</f>
        <v>0</v>
      </c>
      <c r="I18" s="35">
        <f t="shared" si="2"/>
        <v>0</v>
      </c>
      <c r="J18" s="79">
        <f>J19</f>
        <v>100000</v>
      </c>
      <c r="K18" s="79">
        <f>K19</f>
        <v>0</v>
      </c>
      <c r="L18" s="35">
        <f t="shared" si="3"/>
        <v>100000</v>
      </c>
      <c r="M18" s="28">
        <f t="shared" si="9"/>
        <v>0</v>
      </c>
      <c r="N18" s="35">
        <f t="shared" si="9"/>
        <v>0</v>
      </c>
      <c r="O18" s="25">
        <f t="shared" si="9"/>
        <v>0</v>
      </c>
      <c r="P18" s="35">
        <f t="shared" si="9"/>
        <v>100000</v>
      </c>
      <c r="Q18" s="25">
        <f t="shared" si="9"/>
        <v>0</v>
      </c>
      <c r="R18" s="25">
        <f t="shared" si="9"/>
        <v>0</v>
      </c>
      <c r="S18" s="35">
        <f t="shared" si="6"/>
        <v>0</v>
      </c>
      <c r="T18" s="37">
        <f>L18-N18-P18+R18</f>
        <v>0</v>
      </c>
    </row>
    <row r="19" spans="1:20" ht="16.5">
      <c r="A19" s="95"/>
      <c r="B19" s="101"/>
      <c r="C19" s="97"/>
      <c r="D19" s="97">
        <v>2</v>
      </c>
      <c r="E19" s="97"/>
      <c r="F19" s="43" t="s">
        <v>84</v>
      </c>
      <c r="G19" s="83">
        <v>0</v>
      </c>
      <c r="H19" s="83">
        <v>0</v>
      </c>
      <c r="I19" s="79">
        <f t="shared" si="2"/>
        <v>0</v>
      </c>
      <c r="J19" s="79">
        <v>100000</v>
      </c>
      <c r="K19" s="79">
        <v>0</v>
      </c>
      <c r="L19" s="79">
        <f t="shared" si="3"/>
        <v>100000</v>
      </c>
      <c r="M19" s="60">
        <v>0</v>
      </c>
      <c r="N19" s="79">
        <v>0</v>
      </c>
      <c r="O19" s="79">
        <v>0</v>
      </c>
      <c r="P19" s="79">
        <v>100000</v>
      </c>
      <c r="Q19" s="79">
        <v>0</v>
      </c>
      <c r="R19" s="79">
        <v>0</v>
      </c>
      <c r="S19" s="79">
        <f t="shared" si="6"/>
        <v>0</v>
      </c>
      <c r="T19" s="82">
        <v>0</v>
      </c>
    </row>
    <row r="20" spans="1:20" s="45" customFormat="1" ht="16.5">
      <c r="A20" s="95"/>
      <c r="B20" s="101"/>
      <c r="C20" s="97">
        <v>3</v>
      </c>
      <c r="D20" s="97"/>
      <c r="E20" s="97"/>
      <c r="F20" s="33" t="s">
        <v>46</v>
      </c>
      <c r="G20" s="93">
        <f>G21</f>
        <v>0</v>
      </c>
      <c r="H20" s="93">
        <f>H21</f>
        <v>0</v>
      </c>
      <c r="I20" s="25">
        <f t="shared" si="2"/>
        <v>0</v>
      </c>
      <c r="J20" s="78">
        <f>J21</f>
        <v>2545060</v>
      </c>
      <c r="K20" s="78">
        <f>K21</f>
        <v>0</v>
      </c>
      <c r="L20" s="25">
        <f t="shared" si="3"/>
        <v>2545060</v>
      </c>
      <c r="M20" s="28">
        <f aca="true" t="shared" si="10" ref="M20:R21">M21</f>
        <v>0</v>
      </c>
      <c r="N20" s="25">
        <f t="shared" si="10"/>
        <v>1282188</v>
      </c>
      <c r="O20" s="25">
        <f t="shared" si="10"/>
        <v>0</v>
      </c>
      <c r="P20" s="25">
        <f t="shared" si="10"/>
        <v>1262872</v>
      </c>
      <c r="Q20" s="25">
        <f t="shared" si="10"/>
        <v>0</v>
      </c>
      <c r="R20" s="25">
        <f t="shared" si="10"/>
        <v>0</v>
      </c>
      <c r="S20" s="25">
        <f t="shared" si="6"/>
        <v>0</v>
      </c>
      <c r="T20" s="29">
        <f>L20-N20-P20+R20</f>
        <v>0</v>
      </c>
    </row>
    <row r="21" spans="1:20" ht="16.5">
      <c r="A21" s="102"/>
      <c r="B21" s="101"/>
      <c r="C21" s="97"/>
      <c r="D21" s="97"/>
      <c r="E21" s="97"/>
      <c r="F21" s="34" t="s">
        <v>80</v>
      </c>
      <c r="G21" s="83">
        <f>G22</f>
        <v>0</v>
      </c>
      <c r="H21" s="83">
        <f>H22</f>
        <v>0</v>
      </c>
      <c r="I21" s="35">
        <f t="shared" si="2"/>
        <v>0</v>
      </c>
      <c r="J21" s="79">
        <f>J22</f>
        <v>2545060</v>
      </c>
      <c r="K21" s="79">
        <f>K22</f>
        <v>0</v>
      </c>
      <c r="L21" s="35">
        <f t="shared" si="3"/>
        <v>2545060</v>
      </c>
      <c r="M21" s="36">
        <f t="shared" si="10"/>
        <v>0</v>
      </c>
      <c r="N21" s="35">
        <f t="shared" si="10"/>
        <v>1282188</v>
      </c>
      <c r="O21" s="35">
        <f t="shared" si="10"/>
        <v>0</v>
      </c>
      <c r="P21" s="35">
        <f t="shared" si="10"/>
        <v>1262872</v>
      </c>
      <c r="Q21" s="35">
        <f t="shared" si="10"/>
        <v>0</v>
      </c>
      <c r="R21" s="35">
        <f t="shared" si="10"/>
        <v>0</v>
      </c>
      <c r="S21" s="35">
        <f t="shared" si="6"/>
        <v>0</v>
      </c>
      <c r="T21" s="37">
        <f>L21-N21-P21+R21</f>
        <v>0</v>
      </c>
    </row>
    <row r="22" spans="1:27" ht="16.5">
      <c r="A22" s="95"/>
      <c r="B22" s="101"/>
      <c r="C22" s="97"/>
      <c r="D22" s="98">
        <v>1</v>
      </c>
      <c r="E22" s="97"/>
      <c r="F22" s="43" t="s">
        <v>85</v>
      </c>
      <c r="G22" s="83">
        <v>0</v>
      </c>
      <c r="H22" s="83">
        <v>0</v>
      </c>
      <c r="I22" s="79">
        <f>G22+H22</f>
        <v>0</v>
      </c>
      <c r="J22" s="79">
        <v>2545060</v>
      </c>
      <c r="K22" s="79">
        <v>0</v>
      </c>
      <c r="L22" s="79">
        <f>J22+K22</f>
        <v>2545060</v>
      </c>
      <c r="M22" s="60">
        <v>0</v>
      </c>
      <c r="N22" s="79">
        <v>1282188</v>
      </c>
      <c r="O22" s="79">
        <v>0</v>
      </c>
      <c r="P22" s="79">
        <v>1262872</v>
      </c>
      <c r="Q22" s="79">
        <v>0</v>
      </c>
      <c r="R22" s="79">
        <v>0</v>
      </c>
      <c r="S22" s="79">
        <f t="shared" si="6"/>
        <v>0</v>
      </c>
      <c r="T22" s="82">
        <v>0</v>
      </c>
      <c r="U22" s="91"/>
      <c r="V22" s="91"/>
      <c r="W22" s="91"/>
      <c r="X22" s="91"/>
      <c r="Y22" s="91"/>
      <c r="Z22" s="91"/>
      <c r="AA22" s="91"/>
    </row>
    <row r="23" spans="1:20" s="45" customFormat="1" ht="19.5">
      <c r="A23" s="95"/>
      <c r="B23" s="101">
        <v>4</v>
      </c>
      <c r="C23" s="97"/>
      <c r="D23" s="97"/>
      <c r="E23" s="97"/>
      <c r="F23" s="27" t="s">
        <v>48</v>
      </c>
      <c r="G23" s="93">
        <f aca="true" t="shared" si="11" ref="G23:H25">G24</f>
        <v>0</v>
      </c>
      <c r="H23" s="93">
        <f t="shared" si="11"/>
        <v>0</v>
      </c>
      <c r="I23" s="25">
        <f aca="true" t="shared" si="12" ref="I23:I50">G23+H23</f>
        <v>0</v>
      </c>
      <c r="J23" s="78">
        <f aca="true" t="shared" si="13" ref="J23:K25">J24</f>
        <v>62737</v>
      </c>
      <c r="K23" s="78">
        <f t="shared" si="13"/>
        <v>0</v>
      </c>
      <c r="L23" s="25">
        <f aca="true" t="shared" si="14" ref="L23:L50">J23+K23</f>
        <v>62737</v>
      </c>
      <c r="M23" s="28">
        <f aca="true" t="shared" si="15" ref="M23:R23">M24</f>
        <v>0</v>
      </c>
      <c r="N23" s="25">
        <f t="shared" si="15"/>
        <v>0</v>
      </c>
      <c r="O23" s="25">
        <f t="shared" si="15"/>
        <v>0</v>
      </c>
      <c r="P23" s="25">
        <f t="shared" si="15"/>
        <v>62737</v>
      </c>
      <c r="Q23" s="25">
        <f t="shared" si="15"/>
        <v>0</v>
      </c>
      <c r="R23" s="25">
        <f t="shared" si="15"/>
        <v>0</v>
      </c>
      <c r="S23" s="25">
        <f t="shared" si="6"/>
        <v>0</v>
      </c>
      <c r="T23" s="29">
        <f>L23-N23-P23+R23</f>
        <v>0</v>
      </c>
    </row>
    <row r="24" spans="1:20" s="45" customFormat="1" ht="16.5">
      <c r="A24" s="95"/>
      <c r="B24" s="101"/>
      <c r="C24" s="97">
        <v>1</v>
      </c>
      <c r="D24" s="97"/>
      <c r="E24" s="97"/>
      <c r="F24" s="33" t="s">
        <v>49</v>
      </c>
      <c r="G24" s="93">
        <f t="shared" si="11"/>
        <v>0</v>
      </c>
      <c r="H24" s="93">
        <f t="shared" si="11"/>
        <v>0</v>
      </c>
      <c r="I24" s="25">
        <f t="shared" si="12"/>
        <v>0</v>
      </c>
      <c r="J24" s="78">
        <f t="shared" si="13"/>
        <v>62737</v>
      </c>
      <c r="K24" s="78">
        <f t="shared" si="13"/>
        <v>0</v>
      </c>
      <c r="L24" s="25">
        <f t="shared" si="14"/>
        <v>62737</v>
      </c>
      <c r="M24" s="28">
        <f aca="true" t="shared" si="16" ref="M24:T24">M26</f>
        <v>0</v>
      </c>
      <c r="N24" s="25">
        <f t="shared" si="16"/>
        <v>0</v>
      </c>
      <c r="O24" s="25">
        <f t="shared" si="16"/>
        <v>0</v>
      </c>
      <c r="P24" s="25">
        <f t="shared" si="16"/>
        <v>62737</v>
      </c>
      <c r="Q24" s="25">
        <f t="shared" si="16"/>
        <v>0</v>
      </c>
      <c r="R24" s="25">
        <f t="shared" si="16"/>
        <v>0</v>
      </c>
      <c r="S24" s="25">
        <f t="shared" si="16"/>
        <v>0</v>
      </c>
      <c r="T24" s="29">
        <f t="shared" si="16"/>
        <v>0</v>
      </c>
    </row>
    <row r="25" spans="1:20" s="13" customFormat="1" ht="16.5">
      <c r="A25" s="102"/>
      <c r="B25" s="101"/>
      <c r="C25" s="97"/>
      <c r="D25" s="97"/>
      <c r="E25" s="97"/>
      <c r="F25" s="34" t="s">
        <v>86</v>
      </c>
      <c r="G25" s="83">
        <f t="shared" si="11"/>
        <v>0</v>
      </c>
      <c r="H25" s="83">
        <f t="shared" si="11"/>
        <v>0</v>
      </c>
      <c r="I25" s="35">
        <f t="shared" si="12"/>
        <v>0</v>
      </c>
      <c r="J25" s="79">
        <f t="shared" si="13"/>
        <v>62737</v>
      </c>
      <c r="K25" s="79">
        <f t="shared" si="13"/>
        <v>0</v>
      </c>
      <c r="L25" s="35">
        <f t="shared" si="14"/>
        <v>62737</v>
      </c>
      <c r="M25" s="36">
        <f aca="true" t="shared" si="17" ref="M25:R25">M26</f>
        <v>0</v>
      </c>
      <c r="N25" s="35">
        <f t="shared" si="17"/>
        <v>0</v>
      </c>
      <c r="O25" s="35">
        <f t="shared" si="17"/>
        <v>0</v>
      </c>
      <c r="P25" s="35">
        <f t="shared" si="17"/>
        <v>62737</v>
      </c>
      <c r="Q25" s="35">
        <f t="shared" si="17"/>
        <v>0</v>
      </c>
      <c r="R25" s="35">
        <f t="shared" si="17"/>
        <v>0</v>
      </c>
      <c r="S25" s="35">
        <f aca="true" t="shared" si="18" ref="S25:S30">I25-M25-O25+Q25</f>
        <v>0</v>
      </c>
      <c r="T25" s="37">
        <f>L25-N25-P25+R25</f>
        <v>0</v>
      </c>
    </row>
    <row r="26" spans="1:20" ht="66.75" customHeight="1">
      <c r="A26" s="95"/>
      <c r="B26" s="101"/>
      <c r="C26" s="99"/>
      <c r="D26" s="98">
        <v>1</v>
      </c>
      <c r="E26" s="97"/>
      <c r="F26" s="38" t="s">
        <v>87</v>
      </c>
      <c r="G26" s="83">
        <v>0</v>
      </c>
      <c r="H26" s="83">
        <v>0</v>
      </c>
      <c r="I26" s="79">
        <f t="shared" si="12"/>
        <v>0</v>
      </c>
      <c r="J26" s="79">
        <v>62737</v>
      </c>
      <c r="K26" s="79">
        <v>0</v>
      </c>
      <c r="L26" s="79">
        <f t="shared" si="14"/>
        <v>62737</v>
      </c>
      <c r="M26" s="60">
        <v>0</v>
      </c>
      <c r="N26" s="79">
        <v>0</v>
      </c>
      <c r="O26" s="79">
        <v>0</v>
      </c>
      <c r="P26" s="79">
        <v>62737</v>
      </c>
      <c r="Q26" s="79">
        <v>0</v>
      </c>
      <c r="R26" s="79">
        <v>0</v>
      </c>
      <c r="S26" s="79">
        <f t="shared" si="18"/>
        <v>0</v>
      </c>
      <c r="T26" s="82">
        <v>0</v>
      </c>
    </row>
    <row r="27" spans="1:20" s="45" customFormat="1" ht="19.5">
      <c r="A27" s="95"/>
      <c r="B27" s="101">
        <v>5</v>
      </c>
      <c r="C27" s="97"/>
      <c r="D27" s="97"/>
      <c r="E27" s="97"/>
      <c r="F27" s="27" t="s">
        <v>52</v>
      </c>
      <c r="G27" s="78">
        <f aca="true" t="shared" si="19" ref="G27:H29">G28</f>
        <v>0</v>
      </c>
      <c r="H27" s="78">
        <f t="shared" si="19"/>
        <v>0</v>
      </c>
      <c r="I27" s="78">
        <f t="shared" si="12"/>
        <v>0</v>
      </c>
      <c r="J27" s="78">
        <f aca="true" t="shared" si="20" ref="J27:K29">J28</f>
        <v>3378000</v>
      </c>
      <c r="K27" s="78">
        <f t="shared" si="20"/>
        <v>0</v>
      </c>
      <c r="L27" s="78">
        <f t="shared" si="14"/>
        <v>3378000</v>
      </c>
      <c r="M27" s="80">
        <f aca="true" t="shared" si="21" ref="M27:R27">M28</f>
        <v>0</v>
      </c>
      <c r="N27" s="78">
        <f t="shared" si="21"/>
        <v>0</v>
      </c>
      <c r="O27" s="78">
        <f t="shared" si="21"/>
        <v>0</v>
      </c>
      <c r="P27" s="78">
        <f t="shared" si="21"/>
        <v>3378000</v>
      </c>
      <c r="Q27" s="78">
        <f t="shared" si="21"/>
        <v>0</v>
      </c>
      <c r="R27" s="78">
        <f t="shared" si="21"/>
        <v>0</v>
      </c>
      <c r="S27" s="78">
        <f t="shared" si="18"/>
        <v>0</v>
      </c>
      <c r="T27" s="81">
        <f>L27-N27-P27+R27</f>
        <v>0</v>
      </c>
    </row>
    <row r="28" spans="1:20" s="45" customFormat="1" ht="16.5">
      <c r="A28" s="95"/>
      <c r="B28" s="101"/>
      <c r="C28" s="97">
        <v>2</v>
      </c>
      <c r="D28" s="97"/>
      <c r="E28" s="97"/>
      <c r="F28" s="33" t="s">
        <v>53</v>
      </c>
      <c r="G28" s="78">
        <f t="shared" si="19"/>
        <v>0</v>
      </c>
      <c r="H28" s="78">
        <f t="shared" si="19"/>
        <v>0</v>
      </c>
      <c r="I28" s="78">
        <f t="shared" si="12"/>
        <v>0</v>
      </c>
      <c r="J28" s="78">
        <f t="shared" si="20"/>
        <v>3378000</v>
      </c>
      <c r="K28" s="78">
        <f t="shared" si="20"/>
        <v>0</v>
      </c>
      <c r="L28" s="78">
        <f t="shared" si="14"/>
        <v>3378000</v>
      </c>
      <c r="M28" s="80">
        <f aca="true" t="shared" si="22" ref="M28:R29">M29</f>
        <v>0</v>
      </c>
      <c r="N28" s="78">
        <f t="shared" si="22"/>
        <v>0</v>
      </c>
      <c r="O28" s="78">
        <f t="shared" si="22"/>
        <v>0</v>
      </c>
      <c r="P28" s="78">
        <f t="shared" si="22"/>
        <v>3378000</v>
      </c>
      <c r="Q28" s="78">
        <f t="shared" si="22"/>
        <v>0</v>
      </c>
      <c r="R28" s="78">
        <f t="shared" si="22"/>
        <v>0</v>
      </c>
      <c r="S28" s="78">
        <f t="shared" si="18"/>
        <v>0</v>
      </c>
      <c r="T28" s="81">
        <f>L28-N28-P28+R28</f>
        <v>0</v>
      </c>
    </row>
    <row r="29" spans="1:20" ht="16.5">
      <c r="A29" s="95"/>
      <c r="B29" s="101"/>
      <c r="C29" s="97"/>
      <c r="D29" s="97"/>
      <c r="E29" s="97"/>
      <c r="F29" s="34" t="s">
        <v>88</v>
      </c>
      <c r="G29" s="79">
        <f t="shared" si="19"/>
        <v>0</v>
      </c>
      <c r="H29" s="79">
        <f t="shared" si="19"/>
        <v>0</v>
      </c>
      <c r="I29" s="79">
        <f t="shared" si="12"/>
        <v>0</v>
      </c>
      <c r="J29" s="79">
        <f t="shared" si="20"/>
        <v>3378000</v>
      </c>
      <c r="K29" s="79">
        <f t="shared" si="20"/>
        <v>0</v>
      </c>
      <c r="L29" s="79">
        <f t="shared" si="14"/>
        <v>3378000</v>
      </c>
      <c r="M29" s="60">
        <f t="shared" si="22"/>
        <v>0</v>
      </c>
      <c r="N29" s="79">
        <f t="shared" si="22"/>
        <v>0</v>
      </c>
      <c r="O29" s="79">
        <f t="shared" si="22"/>
        <v>0</v>
      </c>
      <c r="P29" s="79">
        <f t="shared" si="22"/>
        <v>3378000</v>
      </c>
      <c r="Q29" s="79">
        <f t="shared" si="22"/>
        <v>0</v>
      </c>
      <c r="R29" s="79">
        <f t="shared" si="22"/>
        <v>0</v>
      </c>
      <c r="S29" s="79">
        <f t="shared" si="18"/>
        <v>0</v>
      </c>
      <c r="T29" s="82">
        <f>L29-N29-P29+R29</f>
        <v>0</v>
      </c>
    </row>
    <row r="30" spans="1:20" ht="16.5">
      <c r="A30" s="95"/>
      <c r="B30" s="101"/>
      <c r="C30" s="97"/>
      <c r="D30" s="97">
        <v>1</v>
      </c>
      <c r="E30" s="97"/>
      <c r="F30" s="43" t="s">
        <v>89</v>
      </c>
      <c r="G30" s="79">
        <v>0</v>
      </c>
      <c r="H30" s="79">
        <v>0</v>
      </c>
      <c r="I30" s="79">
        <f t="shared" si="12"/>
        <v>0</v>
      </c>
      <c r="J30" s="79">
        <v>3378000</v>
      </c>
      <c r="K30" s="79">
        <v>0</v>
      </c>
      <c r="L30" s="79">
        <f t="shared" si="14"/>
        <v>3378000</v>
      </c>
      <c r="M30" s="60">
        <v>0</v>
      </c>
      <c r="N30" s="79">
        <v>0</v>
      </c>
      <c r="O30" s="79">
        <v>0</v>
      </c>
      <c r="P30" s="79">
        <v>3378000</v>
      </c>
      <c r="Q30" s="79">
        <v>0</v>
      </c>
      <c r="R30" s="79">
        <v>0</v>
      </c>
      <c r="S30" s="79">
        <f t="shared" si="18"/>
        <v>0</v>
      </c>
      <c r="T30" s="82">
        <v>0</v>
      </c>
    </row>
    <row r="31" spans="1:20" s="45" customFormat="1" ht="19.5">
      <c r="A31" s="95"/>
      <c r="B31" s="101">
        <v>6</v>
      </c>
      <c r="C31" s="97"/>
      <c r="D31" s="97"/>
      <c r="E31" s="97"/>
      <c r="F31" s="27" t="s">
        <v>56</v>
      </c>
      <c r="G31" s="78">
        <f aca="true" t="shared" si="23" ref="G31:H33">G32</f>
        <v>0</v>
      </c>
      <c r="H31" s="78">
        <f t="shared" si="23"/>
        <v>0</v>
      </c>
      <c r="I31" s="78">
        <f t="shared" si="12"/>
        <v>0</v>
      </c>
      <c r="J31" s="78">
        <f aca="true" t="shared" si="24" ref="J31:K33">J32</f>
        <v>0</v>
      </c>
      <c r="K31" s="78">
        <f t="shared" si="24"/>
        <v>0</v>
      </c>
      <c r="L31" s="78">
        <f t="shared" si="14"/>
        <v>0</v>
      </c>
      <c r="M31" s="80">
        <f aca="true" t="shared" si="25" ref="M31:T31">M32</f>
        <v>0</v>
      </c>
      <c r="N31" s="78">
        <f t="shared" si="25"/>
        <v>0</v>
      </c>
      <c r="O31" s="78">
        <f t="shared" si="25"/>
        <v>0</v>
      </c>
      <c r="P31" s="78">
        <f t="shared" si="25"/>
        <v>0</v>
      </c>
      <c r="Q31" s="78">
        <f t="shared" si="25"/>
        <v>0</v>
      </c>
      <c r="R31" s="78">
        <f t="shared" si="25"/>
        <v>0</v>
      </c>
      <c r="S31" s="78">
        <f t="shared" si="25"/>
        <v>0</v>
      </c>
      <c r="T31" s="81">
        <f t="shared" si="25"/>
        <v>0</v>
      </c>
    </row>
    <row r="32" spans="1:20" s="45" customFormat="1" ht="16.5">
      <c r="A32" s="95"/>
      <c r="B32" s="101"/>
      <c r="C32" s="97">
        <v>1</v>
      </c>
      <c r="D32" s="97"/>
      <c r="E32" s="97"/>
      <c r="F32" s="33" t="s">
        <v>57</v>
      </c>
      <c r="G32" s="78">
        <f t="shared" si="23"/>
        <v>0</v>
      </c>
      <c r="H32" s="78">
        <f t="shared" si="23"/>
        <v>0</v>
      </c>
      <c r="I32" s="78">
        <f t="shared" si="12"/>
        <v>0</v>
      </c>
      <c r="J32" s="78">
        <f t="shared" si="24"/>
        <v>0</v>
      </c>
      <c r="K32" s="78">
        <f t="shared" si="24"/>
        <v>0</v>
      </c>
      <c r="L32" s="78">
        <f t="shared" si="14"/>
        <v>0</v>
      </c>
      <c r="M32" s="80">
        <f aca="true" t="shared" si="26" ref="M32:R33">M33</f>
        <v>0</v>
      </c>
      <c r="N32" s="78">
        <f t="shared" si="26"/>
        <v>0</v>
      </c>
      <c r="O32" s="78">
        <f t="shared" si="26"/>
        <v>0</v>
      </c>
      <c r="P32" s="78">
        <f t="shared" si="26"/>
        <v>0</v>
      </c>
      <c r="Q32" s="78">
        <f t="shared" si="26"/>
        <v>0</v>
      </c>
      <c r="R32" s="78">
        <f t="shared" si="26"/>
        <v>0</v>
      </c>
      <c r="S32" s="78">
        <f>I32-M32-O32+Q32</f>
        <v>0</v>
      </c>
      <c r="T32" s="81">
        <f>L32-N32-P32+R32</f>
        <v>0</v>
      </c>
    </row>
    <row r="33" spans="1:20" s="8" customFormat="1" ht="16.5">
      <c r="A33" s="95"/>
      <c r="B33" s="101"/>
      <c r="C33" s="97"/>
      <c r="D33" s="97"/>
      <c r="E33" s="97"/>
      <c r="F33" s="34" t="s">
        <v>90</v>
      </c>
      <c r="G33" s="79">
        <f t="shared" si="23"/>
        <v>0</v>
      </c>
      <c r="H33" s="79">
        <f t="shared" si="23"/>
        <v>0</v>
      </c>
      <c r="I33" s="79">
        <f t="shared" si="12"/>
        <v>0</v>
      </c>
      <c r="J33" s="79">
        <f t="shared" si="24"/>
        <v>0</v>
      </c>
      <c r="K33" s="79">
        <f t="shared" si="24"/>
        <v>0</v>
      </c>
      <c r="L33" s="79">
        <f t="shared" si="14"/>
        <v>0</v>
      </c>
      <c r="M33" s="60">
        <f t="shared" si="26"/>
        <v>0</v>
      </c>
      <c r="N33" s="79">
        <f t="shared" si="26"/>
        <v>0</v>
      </c>
      <c r="O33" s="79">
        <f t="shared" si="26"/>
        <v>0</v>
      </c>
      <c r="P33" s="79">
        <f t="shared" si="26"/>
        <v>0</v>
      </c>
      <c r="Q33" s="79">
        <f t="shared" si="26"/>
        <v>0</v>
      </c>
      <c r="R33" s="79">
        <f t="shared" si="26"/>
        <v>0</v>
      </c>
      <c r="S33" s="79">
        <f>S34</f>
        <v>0</v>
      </c>
      <c r="T33" s="82">
        <f>T34</f>
        <v>0</v>
      </c>
    </row>
    <row r="34" spans="1:20" ht="16.5">
      <c r="A34" s="95"/>
      <c r="B34" s="101"/>
      <c r="C34" s="97"/>
      <c r="D34" s="97">
        <v>1</v>
      </c>
      <c r="E34" s="97"/>
      <c r="F34" s="47" t="s">
        <v>91</v>
      </c>
      <c r="G34" s="79">
        <v>0</v>
      </c>
      <c r="H34" s="79">
        <v>0</v>
      </c>
      <c r="I34" s="79">
        <f t="shared" si="12"/>
        <v>0</v>
      </c>
      <c r="J34" s="79">
        <v>0</v>
      </c>
      <c r="K34" s="79">
        <v>0</v>
      </c>
      <c r="L34" s="79">
        <f t="shared" si="14"/>
        <v>0</v>
      </c>
      <c r="M34" s="60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f>I34-M34-O34+Q34</f>
        <v>0</v>
      </c>
      <c r="T34" s="82">
        <v>0</v>
      </c>
    </row>
    <row r="35" spans="1:20" s="45" customFormat="1" ht="18.75" customHeight="1">
      <c r="A35" s="95"/>
      <c r="B35" s="89">
        <v>11</v>
      </c>
      <c r="C35" s="97"/>
      <c r="D35" s="97"/>
      <c r="E35" s="97"/>
      <c r="F35" s="27" t="s">
        <v>59</v>
      </c>
      <c r="G35" s="78">
        <f>G36</f>
        <v>335350</v>
      </c>
      <c r="H35" s="78">
        <v>0</v>
      </c>
      <c r="I35" s="78">
        <f t="shared" si="12"/>
        <v>335350</v>
      </c>
      <c r="J35" s="78">
        <f>J36</f>
        <v>101897824</v>
      </c>
      <c r="K35" s="78">
        <f>K36</f>
        <v>0</v>
      </c>
      <c r="L35" s="78">
        <f t="shared" si="14"/>
        <v>101897824</v>
      </c>
      <c r="M35" s="80">
        <f aca="true" t="shared" si="27" ref="M35:T35">M36</f>
        <v>0</v>
      </c>
      <c r="N35" s="78">
        <f t="shared" si="27"/>
        <v>25963373</v>
      </c>
      <c r="O35" s="78">
        <f t="shared" si="27"/>
        <v>335350</v>
      </c>
      <c r="P35" s="78">
        <f t="shared" si="27"/>
        <v>75934451</v>
      </c>
      <c r="Q35" s="78">
        <f t="shared" si="27"/>
        <v>0</v>
      </c>
      <c r="R35" s="78">
        <f t="shared" si="27"/>
        <v>0</v>
      </c>
      <c r="S35" s="78">
        <f t="shared" si="27"/>
        <v>0</v>
      </c>
      <c r="T35" s="81">
        <f t="shared" si="27"/>
        <v>0</v>
      </c>
    </row>
    <row r="36" spans="1:20" s="92" customFormat="1" ht="33">
      <c r="A36" s="102"/>
      <c r="B36" s="103"/>
      <c r="C36" s="98">
        <v>2</v>
      </c>
      <c r="D36" s="97"/>
      <c r="E36" s="97"/>
      <c r="F36" s="33" t="s">
        <v>60</v>
      </c>
      <c r="G36" s="78">
        <f>G37+G39+G41+G43+G45+G47+G49</f>
        <v>335350</v>
      </c>
      <c r="H36" s="78">
        <f>H37+H39+H41+H43+H45+H47+H49</f>
        <v>0</v>
      </c>
      <c r="I36" s="78">
        <f t="shared" si="12"/>
        <v>335350</v>
      </c>
      <c r="J36" s="78">
        <f>J37+J39+J41+J43+J45+J47+J49</f>
        <v>101897824</v>
      </c>
      <c r="K36" s="78">
        <f>K37+K39+K41+K43+K45+K47+K49</f>
        <v>0</v>
      </c>
      <c r="L36" s="78">
        <f t="shared" si="14"/>
        <v>101897824</v>
      </c>
      <c r="M36" s="80">
        <f aca="true" t="shared" si="28" ref="M36:T36">M37+M39+M41+M43+M45+M47+M49</f>
        <v>0</v>
      </c>
      <c r="N36" s="78">
        <f t="shared" si="28"/>
        <v>25963373</v>
      </c>
      <c r="O36" s="78">
        <f t="shared" si="28"/>
        <v>335350</v>
      </c>
      <c r="P36" s="78">
        <f t="shared" si="28"/>
        <v>75934451</v>
      </c>
      <c r="Q36" s="78">
        <f t="shared" si="28"/>
        <v>0</v>
      </c>
      <c r="R36" s="78">
        <f t="shared" si="28"/>
        <v>0</v>
      </c>
      <c r="S36" s="78">
        <f t="shared" si="28"/>
        <v>0</v>
      </c>
      <c r="T36" s="81">
        <f t="shared" si="28"/>
        <v>0</v>
      </c>
    </row>
    <row r="37" spans="1:20" s="13" customFormat="1" ht="16.5">
      <c r="A37" s="102"/>
      <c r="B37" s="101"/>
      <c r="C37" s="97"/>
      <c r="D37" s="97"/>
      <c r="E37" s="97"/>
      <c r="F37" s="34" t="s">
        <v>92</v>
      </c>
      <c r="G37" s="79">
        <f>G38</f>
        <v>0</v>
      </c>
      <c r="H37" s="79">
        <f>H38</f>
        <v>0</v>
      </c>
      <c r="I37" s="79">
        <f t="shared" si="12"/>
        <v>0</v>
      </c>
      <c r="J37" s="79">
        <f>J38</f>
        <v>15621674</v>
      </c>
      <c r="K37" s="79">
        <f>K38</f>
        <v>0</v>
      </c>
      <c r="L37" s="79">
        <f t="shared" si="14"/>
        <v>15621674</v>
      </c>
      <c r="M37" s="60">
        <f aca="true" t="shared" si="29" ref="M37:R37">M38</f>
        <v>0</v>
      </c>
      <c r="N37" s="79">
        <f t="shared" si="29"/>
        <v>0</v>
      </c>
      <c r="O37" s="79">
        <f t="shared" si="29"/>
        <v>0</v>
      </c>
      <c r="P37" s="79">
        <f t="shared" si="29"/>
        <v>15621674</v>
      </c>
      <c r="Q37" s="79">
        <f t="shared" si="29"/>
        <v>0</v>
      </c>
      <c r="R37" s="79">
        <f t="shared" si="29"/>
        <v>0</v>
      </c>
      <c r="S37" s="79">
        <f aca="true" t="shared" si="30" ref="S37:S50">I37-M37-O37+Q37</f>
        <v>0</v>
      </c>
      <c r="T37" s="82">
        <f>L37-N37-P37+R37</f>
        <v>0</v>
      </c>
    </row>
    <row r="38" spans="1:20" s="48" customFormat="1" ht="33.75" thickBot="1">
      <c r="A38" s="102"/>
      <c r="B38" s="101"/>
      <c r="C38" s="97"/>
      <c r="D38" s="98">
        <v>1</v>
      </c>
      <c r="E38" s="97"/>
      <c r="F38" s="43" t="s">
        <v>93</v>
      </c>
      <c r="G38" s="79">
        <v>0</v>
      </c>
      <c r="H38" s="79">
        <v>0</v>
      </c>
      <c r="I38" s="79">
        <f t="shared" si="12"/>
        <v>0</v>
      </c>
      <c r="J38" s="79">
        <v>15621674</v>
      </c>
      <c r="K38" s="79">
        <v>0</v>
      </c>
      <c r="L38" s="79">
        <f t="shared" si="14"/>
        <v>15621674</v>
      </c>
      <c r="M38" s="60">
        <v>0</v>
      </c>
      <c r="N38" s="79">
        <v>0</v>
      </c>
      <c r="O38" s="79">
        <v>0</v>
      </c>
      <c r="P38" s="79">
        <v>15621674</v>
      </c>
      <c r="Q38" s="79">
        <v>0</v>
      </c>
      <c r="R38" s="79">
        <v>0</v>
      </c>
      <c r="S38" s="79">
        <f t="shared" si="30"/>
        <v>0</v>
      </c>
      <c r="T38" s="82">
        <v>0</v>
      </c>
    </row>
    <row r="39" spans="1:20" s="49" customFormat="1" ht="16.5">
      <c r="A39" s="102"/>
      <c r="B39" s="101"/>
      <c r="C39" s="97"/>
      <c r="D39" s="97"/>
      <c r="E39" s="97"/>
      <c r="F39" s="34" t="s">
        <v>86</v>
      </c>
      <c r="G39" s="79">
        <f>G40</f>
        <v>0</v>
      </c>
      <c r="H39" s="79">
        <f>H40</f>
        <v>0</v>
      </c>
      <c r="I39" s="79">
        <f t="shared" si="12"/>
        <v>0</v>
      </c>
      <c r="J39" s="79">
        <f>J40</f>
        <v>0</v>
      </c>
      <c r="K39" s="79">
        <f>K40</f>
        <v>0</v>
      </c>
      <c r="L39" s="79">
        <f t="shared" si="14"/>
        <v>0</v>
      </c>
      <c r="M39" s="60">
        <f aca="true" t="shared" si="31" ref="M39:R39">M40</f>
        <v>0</v>
      </c>
      <c r="N39" s="79">
        <f t="shared" si="31"/>
        <v>0</v>
      </c>
      <c r="O39" s="79">
        <f t="shared" si="31"/>
        <v>0</v>
      </c>
      <c r="P39" s="79">
        <f t="shared" si="31"/>
        <v>0</v>
      </c>
      <c r="Q39" s="79">
        <f t="shared" si="31"/>
        <v>0</v>
      </c>
      <c r="R39" s="79">
        <f t="shared" si="31"/>
        <v>0</v>
      </c>
      <c r="S39" s="79">
        <f t="shared" si="30"/>
        <v>0</v>
      </c>
      <c r="T39" s="82">
        <f>L39-N39-P39+R39</f>
        <v>0</v>
      </c>
    </row>
    <row r="40" spans="1:20" ht="33">
      <c r="A40" s="95"/>
      <c r="B40" s="101"/>
      <c r="C40" s="97"/>
      <c r="D40" s="98">
        <v>2</v>
      </c>
      <c r="E40" s="98"/>
      <c r="F40" s="38" t="s">
        <v>94</v>
      </c>
      <c r="G40" s="79">
        <v>0</v>
      </c>
      <c r="H40" s="79">
        <v>0</v>
      </c>
      <c r="I40" s="79">
        <f t="shared" si="12"/>
        <v>0</v>
      </c>
      <c r="J40" s="79">
        <v>0</v>
      </c>
      <c r="K40" s="79">
        <v>0</v>
      </c>
      <c r="L40" s="79">
        <f t="shared" si="14"/>
        <v>0</v>
      </c>
      <c r="M40" s="60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f t="shared" si="30"/>
        <v>0</v>
      </c>
      <c r="T40" s="82">
        <v>0</v>
      </c>
    </row>
    <row r="41" spans="1:20" s="13" customFormat="1" ht="16.5">
      <c r="A41" s="102"/>
      <c r="B41" s="101"/>
      <c r="C41" s="97"/>
      <c r="D41" s="97"/>
      <c r="E41" s="97"/>
      <c r="F41" s="34" t="s">
        <v>88</v>
      </c>
      <c r="G41" s="79">
        <f>G42</f>
        <v>335350</v>
      </c>
      <c r="H41" s="79">
        <f>H42</f>
        <v>0</v>
      </c>
      <c r="I41" s="79">
        <f t="shared" si="12"/>
        <v>335350</v>
      </c>
      <c r="J41" s="79">
        <f>J42</f>
        <v>72296150</v>
      </c>
      <c r="K41" s="79">
        <f>K42</f>
        <v>0</v>
      </c>
      <c r="L41" s="79">
        <f t="shared" si="14"/>
        <v>72296150</v>
      </c>
      <c r="M41" s="60">
        <f aca="true" t="shared" si="32" ref="M41:R41">M42</f>
        <v>0</v>
      </c>
      <c r="N41" s="79">
        <f t="shared" si="32"/>
        <v>22782934</v>
      </c>
      <c r="O41" s="79">
        <f t="shared" si="32"/>
        <v>335350</v>
      </c>
      <c r="P41" s="79">
        <f t="shared" si="32"/>
        <v>49513216</v>
      </c>
      <c r="Q41" s="79">
        <f t="shared" si="32"/>
        <v>0</v>
      </c>
      <c r="R41" s="79">
        <f t="shared" si="32"/>
        <v>0</v>
      </c>
      <c r="S41" s="79">
        <f t="shared" si="30"/>
        <v>0</v>
      </c>
      <c r="T41" s="82">
        <f>L41-N41-P41+R41</f>
        <v>0</v>
      </c>
    </row>
    <row r="42" spans="1:20" ht="33">
      <c r="A42" s="95"/>
      <c r="B42" s="101"/>
      <c r="C42" s="97"/>
      <c r="D42" s="98">
        <v>4</v>
      </c>
      <c r="E42" s="97"/>
      <c r="F42" s="43" t="s">
        <v>95</v>
      </c>
      <c r="G42" s="79">
        <v>335350</v>
      </c>
      <c r="H42" s="79">
        <v>0</v>
      </c>
      <c r="I42" s="79">
        <f t="shared" si="12"/>
        <v>335350</v>
      </c>
      <c r="J42" s="79">
        <v>72296150</v>
      </c>
      <c r="K42" s="79">
        <v>0</v>
      </c>
      <c r="L42" s="79">
        <f t="shared" si="14"/>
        <v>72296150</v>
      </c>
      <c r="M42" s="60">
        <v>0</v>
      </c>
      <c r="N42" s="79">
        <v>22782934</v>
      </c>
      <c r="O42" s="79">
        <v>335350</v>
      </c>
      <c r="P42" s="79">
        <v>49513216</v>
      </c>
      <c r="Q42" s="79">
        <v>0</v>
      </c>
      <c r="R42" s="79">
        <v>0</v>
      </c>
      <c r="S42" s="79">
        <f t="shared" si="30"/>
        <v>0</v>
      </c>
      <c r="T42" s="82">
        <v>0</v>
      </c>
    </row>
    <row r="43" spans="1:20" ht="16.5">
      <c r="A43" s="95"/>
      <c r="B43" s="101"/>
      <c r="C43" s="97"/>
      <c r="D43" s="97"/>
      <c r="E43" s="97"/>
      <c r="F43" s="34" t="s">
        <v>96</v>
      </c>
      <c r="G43" s="79">
        <f>G44</f>
        <v>0</v>
      </c>
      <c r="H43" s="79">
        <f>H44</f>
        <v>0</v>
      </c>
      <c r="I43" s="79">
        <f t="shared" si="12"/>
        <v>0</v>
      </c>
      <c r="J43" s="79">
        <f>J44</f>
        <v>0</v>
      </c>
      <c r="K43" s="79">
        <f>K44</f>
        <v>0</v>
      </c>
      <c r="L43" s="79">
        <f t="shared" si="14"/>
        <v>0</v>
      </c>
      <c r="M43" s="60">
        <f aca="true" t="shared" si="33" ref="M43:R43">M44</f>
        <v>0</v>
      </c>
      <c r="N43" s="79">
        <f t="shared" si="33"/>
        <v>0</v>
      </c>
      <c r="O43" s="79">
        <f t="shared" si="33"/>
        <v>0</v>
      </c>
      <c r="P43" s="79">
        <f t="shared" si="33"/>
        <v>0</v>
      </c>
      <c r="Q43" s="79">
        <f t="shared" si="33"/>
        <v>0</v>
      </c>
      <c r="R43" s="79">
        <f t="shared" si="33"/>
        <v>0</v>
      </c>
      <c r="S43" s="79">
        <f t="shared" si="30"/>
        <v>0</v>
      </c>
      <c r="T43" s="82">
        <f>L43-N43-P43+R43</f>
        <v>0</v>
      </c>
    </row>
    <row r="44" spans="1:20" ht="33">
      <c r="A44" s="102"/>
      <c r="B44" s="101"/>
      <c r="C44" s="97"/>
      <c r="D44" s="98">
        <v>5</v>
      </c>
      <c r="E44" s="97"/>
      <c r="F44" s="43" t="s">
        <v>97</v>
      </c>
      <c r="G44" s="79">
        <v>0</v>
      </c>
      <c r="H44" s="79">
        <v>0</v>
      </c>
      <c r="I44" s="79">
        <f t="shared" si="12"/>
        <v>0</v>
      </c>
      <c r="J44" s="79">
        <v>0</v>
      </c>
      <c r="K44" s="79">
        <v>0</v>
      </c>
      <c r="L44" s="79">
        <f t="shared" si="14"/>
        <v>0</v>
      </c>
      <c r="M44" s="60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f t="shared" si="30"/>
        <v>0</v>
      </c>
      <c r="T44" s="82">
        <v>0</v>
      </c>
    </row>
    <row r="45" spans="1:20" ht="16.5">
      <c r="A45" s="95"/>
      <c r="B45" s="101"/>
      <c r="C45" s="97"/>
      <c r="D45" s="97"/>
      <c r="E45" s="97"/>
      <c r="F45" s="34" t="s">
        <v>98</v>
      </c>
      <c r="G45" s="79">
        <f>G46</f>
        <v>0</v>
      </c>
      <c r="H45" s="79">
        <f>H46</f>
        <v>0</v>
      </c>
      <c r="I45" s="79">
        <f t="shared" si="12"/>
        <v>0</v>
      </c>
      <c r="J45" s="79">
        <f>J46</f>
        <v>0</v>
      </c>
      <c r="K45" s="79">
        <f>K46</f>
        <v>0</v>
      </c>
      <c r="L45" s="79">
        <f t="shared" si="14"/>
        <v>0</v>
      </c>
      <c r="M45" s="60">
        <f aca="true" t="shared" si="34" ref="M45:R45">M46</f>
        <v>0</v>
      </c>
      <c r="N45" s="79">
        <f t="shared" si="34"/>
        <v>0</v>
      </c>
      <c r="O45" s="79">
        <f t="shared" si="34"/>
        <v>0</v>
      </c>
      <c r="P45" s="79">
        <f t="shared" si="34"/>
        <v>0</v>
      </c>
      <c r="Q45" s="79">
        <f t="shared" si="34"/>
        <v>0</v>
      </c>
      <c r="R45" s="79">
        <f t="shared" si="34"/>
        <v>0</v>
      </c>
      <c r="S45" s="79">
        <f t="shared" si="30"/>
        <v>0</v>
      </c>
      <c r="T45" s="82">
        <f>L45-N45-P45+R45</f>
        <v>0</v>
      </c>
    </row>
    <row r="46" spans="1:20" ht="33">
      <c r="A46" s="95"/>
      <c r="B46" s="101"/>
      <c r="C46" s="97"/>
      <c r="D46" s="98">
        <v>6</v>
      </c>
      <c r="E46" s="97"/>
      <c r="F46" s="43" t="s">
        <v>99</v>
      </c>
      <c r="G46" s="79">
        <v>0</v>
      </c>
      <c r="H46" s="79">
        <v>0</v>
      </c>
      <c r="I46" s="79">
        <f t="shared" si="12"/>
        <v>0</v>
      </c>
      <c r="J46" s="79">
        <v>0</v>
      </c>
      <c r="K46" s="79">
        <v>0</v>
      </c>
      <c r="L46" s="79">
        <f t="shared" si="14"/>
        <v>0</v>
      </c>
      <c r="M46" s="60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f t="shared" si="30"/>
        <v>0</v>
      </c>
      <c r="T46" s="82">
        <v>0</v>
      </c>
    </row>
    <row r="47" spans="1:20" ht="17.25" thickBot="1">
      <c r="A47" s="104"/>
      <c r="B47" s="105"/>
      <c r="C47" s="106"/>
      <c r="D47" s="106"/>
      <c r="E47" s="106"/>
      <c r="F47" s="90" t="s">
        <v>100</v>
      </c>
      <c r="G47" s="84">
        <f>G48</f>
        <v>0</v>
      </c>
      <c r="H47" s="84">
        <f>H48</f>
        <v>0</v>
      </c>
      <c r="I47" s="84">
        <f t="shared" si="12"/>
        <v>0</v>
      </c>
      <c r="J47" s="84">
        <f>J48</f>
        <v>13980000</v>
      </c>
      <c r="K47" s="84">
        <f>K48</f>
        <v>0</v>
      </c>
      <c r="L47" s="84">
        <f t="shared" si="14"/>
        <v>13980000</v>
      </c>
      <c r="M47" s="85">
        <f aca="true" t="shared" si="35" ref="M47:R47">M48</f>
        <v>0</v>
      </c>
      <c r="N47" s="84">
        <f t="shared" si="35"/>
        <v>3180439</v>
      </c>
      <c r="O47" s="84">
        <f t="shared" si="35"/>
        <v>0</v>
      </c>
      <c r="P47" s="84">
        <f t="shared" si="35"/>
        <v>10799561</v>
      </c>
      <c r="Q47" s="84">
        <f t="shared" si="35"/>
        <v>0</v>
      </c>
      <c r="R47" s="84">
        <f t="shared" si="35"/>
        <v>0</v>
      </c>
      <c r="S47" s="84">
        <f t="shared" si="30"/>
        <v>0</v>
      </c>
      <c r="T47" s="86">
        <f>L47-N47-P47+R47</f>
        <v>0</v>
      </c>
    </row>
    <row r="48" spans="1:20" ht="33">
      <c r="A48" s="95"/>
      <c r="B48" s="101"/>
      <c r="C48" s="97"/>
      <c r="D48" s="98">
        <v>9</v>
      </c>
      <c r="E48" s="97"/>
      <c r="F48" s="43" t="s">
        <v>101</v>
      </c>
      <c r="G48" s="79">
        <v>0</v>
      </c>
      <c r="H48" s="79">
        <v>0</v>
      </c>
      <c r="I48" s="79">
        <f t="shared" si="12"/>
        <v>0</v>
      </c>
      <c r="J48" s="79">
        <v>13980000</v>
      </c>
      <c r="K48" s="79">
        <v>0</v>
      </c>
      <c r="L48" s="79">
        <f t="shared" si="14"/>
        <v>13980000</v>
      </c>
      <c r="M48" s="60">
        <v>0</v>
      </c>
      <c r="N48" s="79">
        <v>3180439</v>
      </c>
      <c r="O48" s="79">
        <v>0</v>
      </c>
      <c r="P48" s="79">
        <v>10799561</v>
      </c>
      <c r="Q48" s="79">
        <v>0</v>
      </c>
      <c r="R48" s="79">
        <v>0</v>
      </c>
      <c r="S48" s="79">
        <f t="shared" si="30"/>
        <v>0</v>
      </c>
      <c r="T48" s="82">
        <v>0</v>
      </c>
    </row>
    <row r="49" spans="1:20" ht="16.5">
      <c r="A49" s="95"/>
      <c r="B49" s="101"/>
      <c r="C49" s="97"/>
      <c r="D49" s="97"/>
      <c r="E49" s="97"/>
      <c r="F49" s="34" t="s">
        <v>80</v>
      </c>
      <c r="G49" s="79">
        <f>G50</f>
        <v>0</v>
      </c>
      <c r="H49" s="79">
        <f>H50</f>
        <v>0</v>
      </c>
      <c r="I49" s="79">
        <f t="shared" si="12"/>
        <v>0</v>
      </c>
      <c r="J49" s="79">
        <f>J50</f>
        <v>0</v>
      </c>
      <c r="K49" s="79">
        <f>K50</f>
        <v>0</v>
      </c>
      <c r="L49" s="79">
        <f t="shared" si="14"/>
        <v>0</v>
      </c>
      <c r="M49" s="60">
        <f aca="true" t="shared" si="36" ref="M49:R49">M50</f>
        <v>0</v>
      </c>
      <c r="N49" s="79">
        <f t="shared" si="36"/>
        <v>0</v>
      </c>
      <c r="O49" s="79">
        <f t="shared" si="36"/>
        <v>0</v>
      </c>
      <c r="P49" s="79">
        <f t="shared" si="36"/>
        <v>0</v>
      </c>
      <c r="Q49" s="79">
        <f t="shared" si="36"/>
        <v>0</v>
      </c>
      <c r="R49" s="79">
        <f t="shared" si="36"/>
        <v>0</v>
      </c>
      <c r="S49" s="79">
        <f t="shared" si="30"/>
        <v>0</v>
      </c>
      <c r="T49" s="82">
        <f>L49-N49-P49+R49</f>
        <v>0</v>
      </c>
    </row>
    <row r="50" spans="1:20" ht="33">
      <c r="A50" s="95"/>
      <c r="B50" s="101"/>
      <c r="C50" s="97"/>
      <c r="D50" s="98">
        <v>12</v>
      </c>
      <c r="E50" s="97"/>
      <c r="F50" s="43" t="s">
        <v>102</v>
      </c>
      <c r="G50" s="79">
        <v>0</v>
      </c>
      <c r="H50" s="79">
        <v>0</v>
      </c>
      <c r="I50" s="79">
        <f t="shared" si="12"/>
        <v>0</v>
      </c>
      <c r="J50" s="79">
        <v>0</v>
      </c>
      <c r="K50" s="79">
        <v>0</v>
      </c>
      <c r="L50" s="79">
        <f t="shared" si="14"/>
        <v>0</v>
      </c>
      <c r="M50" s="60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f t="shared" si="30"/>
        <v>0</v>
      </c>
      <c r="T50" s="82">
        <v>0</v>
      </c>
    </row>
    <row r="51" spans="1:20" ht="81.75" customHeight="1">
      <c r="A51" s="95"/>
      <c r="B51" s="101"/>
      <c r="C51" s="97"/>
      <c r="D51" s="98"/>
      <c r="E51" s="97"/>
      <c r="F51" s="43"/>
      <c r="G51" s="79"/>
      <c r="H51" s="79"/>
      <c r="I51" s="79"/>
      <c r="J51" s="79"/>
      <c r="K51" s="79"/>
      <c r="L51" s="79"/>
      <c r="M51" s="60"/>
      <c r="N51" s="79"/>
      <c r="O51" s="79"/>
      <c r="P51" s="79"/>
      <c r="Q51" s="79"/>
      <c r="R51" s="79"/>
      <c r="S51" s="79"/>
      <c r="T51" s="82"/>
    </row>
    <row r="52" spans="1:20" ht="66" customHeight="1">
      <c r="A52" s="95"/>
      <c r="B52" s="101"/>
      <c r="C52" s="97"/>
      <c r="D52" s="98"/>
      <c r="E52" s="97"/>
      <c r="F52" s="56"/>
      <c r="G52" s="79"/>
      <c r="H52" s="79"/>
      <c r="I52" s="79"/>
      <c r="J52" s="79"/>
      <c r="K52" s="79"/>
      <c r="L52" s="79"/>
      <c r="M52" s="60"/>
      <c r="N52" s="79"/>
      <c r="O52" s="79"/>
      <c r="P52" s="79"/>
      <c r="Q52" s="79"/>
      <c r="R52" s="79"/>
      <c r="S52" s="79"/>
      <c r="T52" s="82"/>
    </row>
    <row r="53" spans="1:20" ht="111" customHeight="1">
      <c r="A53" s="95"/>
      <c r="B53" s="101"/>
      <c r="C53" s="97"/>
      <c r="D53" s="98"/>
      <c r="E53" s="97"/>
      <c r="F53" s="56"/>
      <c r="G53" s="79"/>
      <c r="H53" s="79"/>
      <c r="I53" s="79"/>
      <c r="J53" s="79"/>
      <c r="K53" s="79"/>
      <c r="L53" s="79"/>
      <c r="M53" s="60"/>
      <c r="N53" s="79"/>
      <c r="O53" s="79"/>
      <c r="P53" s="79"/>
      <c r="Q53" s="79"/>
      <c r="R53" s="79"/>
      <c r="S53" s="79"/>
      <c r="T53" s="82"/>
    </row>
    <row r="54" spans="1:20" ht="66" customHeight="1">
      <c r="A54" s="95"/>
      <c r="B54" s="101"/>
      <c r="C54" s="97"/>
      <c r="D54" s="98"/>
      <c r="E54" s="97"/>
      <c r="F54" s="56"/>
      <c r="G54" s="35"/>
      <c r="H54" s="35"/>
      <c r="I54" s="35"/>
      <c r="J54" s="35"/>
      <c r="K54" s="35"/>
      <c r="L54" s="35"/>
      <c r="M54" s="36"/>
      <c r="N54" s="35"/>
      <c r="O54" s="35"/>
      <c r="P54" s="35"/>
      <c r="Q54" s="35"/>
      <c r="R54" s="35"/>
      <c r="S54" s="35"/>
      <c r="T54" s="37"/>
    </row>
    <row r="55" spans="1:20" ht="66" customHeight="1">
      <c r="A55" s="95"/>
      <c r="B55" s="101"/>
      <c r="C55" s="97"/>
      <c r="D55" s="98"/>
      <c r="E55" s="97"/>
      <c r="F55" s="56"/>
      <c r="G55" s="35"/>
      <c r="H55" s="35"/>
      <c r="I55" s="35"/>
      <c r="J55" s="35"/>
      <c r="K55" s="35"/>
      <c r="L55" s="35"/>
      <c r="M55" s="36"/>
      <c r="N55" s="35"/>
      <c r="O55" s="35"/>
      <c r="P55" s="35"/>
      <c r="Q55" s="35"/>
      <c r="R55" s="35"/>
      <c r="S55" s="35"/>
      <c r="T55" s="37"/>
    </row>
    <row r="56" spans="1:20" ht="93.75" customHeight="1">
      <c r="A56" s="95"/>
      <c r="B56" s="101"/>
      <c r="C56" s="97"/>
      <c r="D56" s="98"/>
      <c r="E56" s="97"/>
      <c r="F56" s="56"/>
      <c r="G56" s="35"/>
      <c r="H56" s="35"/>
      <c r="I56" s="35"/>
      <c r="J56" s="35"/>
      <c r="K56" s="35"/>
      <c r="L56" s="35"/>
      <c r="M56" s="36"/>
      <c r="N56" s="35"/>
      <c r="O56" s="35"/>
      <c r="P56" s="35"/>
      <c r="Q56" s="35"/>
      <c r="R56" s="35"/>
      <c r="S56" s="35"/>
      <c r="T56" s="37"/>
    </row>
    <row r="57" spans="1:20" s="13" customFormat="1" ht="66" customHeight="1" thickBot="1">
      <c r="A57" s="48"/>
      <c r="B57" s="50"/>
      <c r="C57" s="51"/>
      <c r="D57" s="52"/>
      <c r="E57" s="51"/>
      <c r="F57" s="57"/>
      <c r="G57" s="53"/>
      <c r="H57" s="53"/>
      <c r="I57" s="53"/>
      <c r="J57" s="53"/>
      <c r="K57" s="53"/>
      <c r="L57" s="53"/>
      <c r="M57" s="54"/>
      <c r="N57" s="53"/>
      <c r="O57" s="53"/>
      <c r="P57" s="53"/>
      <c r="Q57" s="53"/>
      <c r="R57" s="53"/>
      <c r="S57" s="53"/>
      <c r="T57" s="55"/>
    </row>
  </sheetData>
  <sheetProtection/>
  <protectedRanges>
    <protectedRange sqref="M12:R12 M15:R15 M19:R19 M22:R22 M26:R26 M30:R30 M34:R34" name="範圍4"/>
    <protectedRange sqref="G38:H38 J38:K38 J40:K40 G40:H40 G42:H42 J42:K42 J44:K44 G44:H44 G46:H46 J46:K46 J48:K48 J50:K50 G48:H48 G50:H50" name="範圍2"/>
    <protectedRange sqref="G12:H12 J12:K12 J15:K15 G15:H15 G19:H19 J19:K19 J22:K22 G22:H22 H26 H26 G26:H26 J26:K26 J30:K30 G30:H30 G34:H34 J34:K34" name="範圍1"/>
    <protectedRange sqref="M38:R38 M40:R40 M42:R42 M44:R44 M46:R46 M48:R48 M50:R50" name="範圍3"/>
  </protectedRanges>
  <mergeCells count="20">
    <mergeCell ref="S6:S7"/>
    <mergeCell ref="N6:N7"/>
    <mergeCell ref="Q6:Q7"/>
    <mergeCell ref="R6:R7"/>
    <mergeCell ref="O6:O7"/>
    <mergeCell ref="P6:P7"/>
    <mergeCell ref="Q5:R5"/>
    <mergeCell ref="E6:E7"/>
    <mergeCell ref="F6:F7"/>
    <mergeCell ref="S5:T5"/>
    <mergeCell ref="B5:F5"/>
    <mergeCell ref="M5:N5"/>
    <mergeCell ref="O5:P5"/>
    <mergeCell ref="G5:L5"/>
    <mergeCell ref="T6:T7"/>
    <mergeCell ref="M6:M7"/>
    <mergeCell ref="A4:E4"/>
    <mergeCell ref="B6:B7"/>
    <mergeCell ref="C6:C7"/>
    <mergeCell ref="D6:D7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921-1</dc:title>
  <dc:subject>921-1</dc:subject>
  <dc:creator>行政院主計處</dc:creator>
  <cp:keywords/>
  <dc:description> </dc:description>
  <cp:lastModifiedBy>Administrator</cp:lastModifiedBy>
  <cp:lastPrinted>2007-04-11T11:31:59Z</cp:lastPrinted>
  <dcterms:created xsi:type="dcterms:W3CDTF">2006-04-27T02:41:20Z</dcterms:created>
  <dcterms:modified xsi:type="dcterms:W3CDTF">2008-11-13T10:49:47Z</dcterms:modified>
  <cp:category>I14</cp:category>
  <cp:version/>
  <cp:contentType/>
  <cp:contentStatus/>
</cp:coreProperties>
</file>