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5國資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'表5國資'!$A$1:$D$45</definedName>
    <definedName name="Print_Area_MI">#REF!</definedName>
    <definedName name="_xlnm.Print_Titles" localSheetId="0">'表5國資'!$1:$4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<sst xmlns="http://schemas.openxmlformats.org/spreadsheetml/2006/main" count="52" uniqueCount="52">
  <si>
    <t>單位：百萬元</t>
  </si>
  <si>
    <t>附屬單位預算</t>
  </si>
  <si>
    <t>行政院主管</t>
  </si>
  <si>
    <t xml:space="preserve">  1.中央銀行</t>
  </si>
  <si>
    <t>經濟部主管</t>
  </si>
  <si>
    <t xml:space="preserve">  2.臺灣糖業股份有限公司</t>
  </si>
  <si>
    <t xml:space="preserve">  5.臺灣電力股份有限公司</t>
  </si>
  <si>
    <t xml:space="preserve">  6.漢翔航空工業股份有限公司</t>
  </si>
  <si>
    <t>財政部主管</t>
  </si>
  <si>
    <t xml:space="preserve"> </t>
  </si>
  <si>
    <t>交通部主管</t>
  </si>
  <si>
    <t>國軍退除役官兵輔導委員會主管</t>
  </si>
  <si>
    <t>勞工委員會主管</t>
  </si>
  <si>
    <t>衛生署主管</t>
  </si>
  <si>
    <t>附屬單位預算分預算</t>
  </si>
  <si>
    <t>合           計</t>
  </si>
  <si>
    <t>96年度營業基金（國營事業）截至96年3月底固定資產投資計畫執行情形</t>
  </si>
  <si>
    <r>
      <t>主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管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關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及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業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名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稱</t>
    </r>
  </si>
  <si>
    <t>分配預算暫列數</t>
  </si>
  <si>
    <t>累計執行數</t>
  </si>
  <si>
    <t>占分配％</t>
  </si>
  <si>
    <t>(1)</t>
  </si>
  <si>
    <t>(2)</t>
  </si>
  <si>
    <t>(3)=(2)/(1)</t>
  </si>
  <si>
    <t xml:space="preserve">  3.臺灣國際造船股份有限公司</t>
  </si>
  <si>
    <t xml:space="preserve">  4.臺灣中油股份有限公司</t>
  </si>
  <si>
    <t xml:space="preserve">  7.臺灣省自來水股份有限公司</t>
  </si>
  <si>
    <t xml:space="preserve">  8.中國輸出入銀行</t>
  </si>
  <si>
    <t xml:space="preserve">  9.中央信託局股份有限公司</t>
  </si>
  <si>
    <t xml:space="preserve">  10.中央存款保險股份有限公司</t>
  </si>
  <si>
    <t xml:space="preserve">  11.臺灣銀行股份有限公司</t>
  </si>
  <si>
    <t xml:space="preserve">  12.臺灣土地銀行股份有限公司</t>
  </si>
  <si>
    <t xml:space="preserve">  13.財政部印刷廠</t>
  </si>
  <si>
    <t xml:space="preserve">  14.臺灣菸酒股份有限公司</t>
  </si>
  <si>
    <t xml:space="preserve">  15.臺灣郵政股份有限公司</t>
  </si>
  <si>
    <t xml:space="preserve">  16.交通部臺灣鐵路管理局</t>
  </si>
  <si>
    <t xml:space="preserve">  17.交通部基隆港務局</t>
  </si>
  <si>
    <t xml:space="preserve">  18.交通部臺中港務局</t>
  </si>
  <si>
    <t xml:space="preserve">  19.交通部高雄港務局</t>
  </si>
  <si>
    <t xml:space="preserve">  20.交通部花蓮港務局</t>
  </si>
  <si>
    <t xml:space="preserve">  21.榮民工程股份有限公司</t>
  </si>
  <si>
    <t xml:space="preserve">  22.勞工保險局</t>
  </si>
  <si>
    <t xml:space="preserve">  23.中央健康保險局</t>
  </si>
  <si>
    <t xml:space="preserve">  24.中央造幣廠</t>
  </si>
  <si>
    <t xml:space="preserve">  25.中央印製廠</t>
  </si>
  <si>
    <r>
      <t>註：</t>
    </r>
    <r>
      <rPr>
        <sz val="14"/>
        <color indexed="8"/>
        <rFont val="標楷體"/>
        <family val="4"/>
      </rPr>
      <t>1.表列分配預算暫列數，係各基金估計第1季擬動支之數額；累計執行數，係各基金依預算法第五十四條規定覈實動支之數額。</t>
    </r>
  </si>
  <si>
    <t xml:space="preserve">    2.本表不含台電核四計畫(原計畫投資總額1,080億元，75-82年度追加704億元，83年度計畫變更減列87億元，93年度增加投資191億元</t>
  </si>
  <si>
    <t xml:space="preserve">      ，合計為1,888億元；截至95年度決算，已編列預算1,630億元，累計支用數1,625億元，保留數0.11億元；96年度可支用預算數193億</t>
  </si>
  <si>
    <t xml:space="preserve">      元，截至3月底止累計分配數28億元，累計實支數29億元，占可支用預算數15%）。      </t>
  </si>
  <si>
    <t xml:space="preserve">    3.表列各金額欄係以"百萬元"及經四捨五入處理後列計，若有數據但未達百萬元者，則以"-"符號表示；另占分配％欄位係以採計至元</t>
  </si>
  <si>
    <t xml:space="preserve">      核算之比率。</t>
  </si>
  <si>
    <t xml:space="preserve">         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</si>
</sst>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4"/>
      <color indexed="8"/>
      <name val="標楷體"/>
      <family val="4"/>
    </font>
    <font>
      <sz val="15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9"/>
      <name val="細明體"/>
      <family val="3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indexed="8"/>
      <name val="標楷體"/>
      <family val="4"/>
    </font>
    <font>
      <b/>
      <sz val="1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name val="Times New Roman"/>
      <family val="1"/>
    </font>
    <font>
      <sz val="11"/>
      <color indexed="8"/>
      <name val="Arial"/>
      <family val="2"/>
    </font>
    <font>
      <sz val="14"/>
      <color indexed="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19">
      <alignment vertical="top"/>
      <protection/>
    </xf>
    <xf numFmtId="0" fontId="11" fillId="0" borderId="0" xfId="19" applyFont="1" applyAlignment="1">
      <alignment horizontal="right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49" fontId="16" fillId="0" borderId="3" xfId="19" applyNumberFormat="1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vertical="top" wrapText="1"/>
      <protection/>
    </xf>
    <xf numFmtId="41" fontId="18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3" fontId="21" fillId="0" borderId="1" xfId="0" applyNumberFormat="1" applyFont="1" applyBorder="1" applyAlignment="1">
      <alignment horizontal="right" vertical="center"/>
    </xf>
    <xf numFmtId="41" fontId="2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2" fillId="0" borderId="0" xfId="19" applyFont="1" applyBorder="1">
      <alignment vertical="top"/>
      <protection/>
    </xf>
    <xf numFmtId="0" fontId="22" fillId="0" borderId="0" xfId="19" applyFont="1">
      <alignment vertical="top"/>
      <protection/>
    </xf>
    <xf numFmtId="205" fontId="18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/>
      <protection locked="0"/>
    </xf>
    <xf numFmtId="0" fontId="20" fillId="0" borderId="0" xfId="19" applyFont="1" applyBorder="1">
      <alignment vertical="top"/>
      <protection/>
    </xf>
    <xf numFmtId="0" fontId="20" fillId="0" borderId="0" xfId="19" applyFont="1" applyBorder="1">
      <alignment vertical="top"/>
      <protection/>
    </xf>
    <xf numFmtId="49" fontId="24" fillId="0" borderId="0" xfId="0" applyNumberFormat="1" applyFont="1" applyAlignment="1" applyProtection="1">
      <alignment/>
      <protection locked="0"/>
    </xf>
    <xf numFmtId="49" fontId="25" fillId="0" borderId="0" xfId="0" applyNumberFormat="1" applyFont="1" applyAlignment="1" applyProtection="1">
      <alignment/>
      <protection locked="0"/>
    </xf>
    <xf numFmtId="0" fontId="26" fillId="0" borderId="0" xfId="19" applyFont="1">
      <alignment vertical="top"/>
      <protection/>
    </xf>
    <xf numFmtId="0" fontId="27" fillId="0" borderId="0" xfId="19" applyFont="1">
      <alignment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2" xfId="19" applyFont="1" applyBorder="1" applyAlignment="1">
      <alignment horizontal="center" vertical="center"/>
      <protection/>
    </xf>
    <xf numFmtId="0" fontId="13" fillId="0" borderId="3" xfId="19" applyFont="1" applyBorder="1" applyAlignment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6\Local%20Settings\Temporary%20Internet%20Files\Content.IE5\8P6B5C4A\96&#24180;&#24230;&#31532;1&#23395;--&#26376;&#22577;(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公式check)"/>
      <sheetName val="餘絀-百萬元(公式check)"/>
      <sheetName val="餘絀-百萬元 (月報上呈版)"/>
      <sheetName val="資產-元(原稿)"/>
      <sheetName val="資產-元(公式check) "/>
      <sheetName val="資產-百萬元(公式check)"/>
      <sheetName val="資產-百萬元(月報上呈版)"/>
    </sheetNames>
    <sheetDataSet>
      <sheetData sheetId="7">
        <row r="6">
          <cell r="L6">
            <v>565</v>
          </cell>
        </row>
        <row r="7">
          <cell r="L7">
            <v>565.133929800413</v>
          </cell>
        </row>
        <row r="8">
          <cell r="L8">
            <v>121.383390610153</v>
          </cell>
        </row>
        <row r="9">
          <cell r="L9">
            <v>54.33633131326331</v>
          </cell>
        </row>
        <row r="10">
          <cell r="L10">
            <v>263.583961352657</v>
          </cell>
        </row>
        <row r="11">
          <cell r="L11">
            <v>108.02600100202011</v>
          </cell>
        </row>
        <row r="12">
          <cell r="L12">
            <v>125.0913441523484</v>
          </cell>
        </row>
        <row r="13">
          <cell r="L13">
            <v>60.775311572700296</v>
          </cell>
        </row>
        <row r="14">
          <cell r="L14">
            <v>82.2703494355215</v>
          </cell>
        </row>
        <row r="15">
          <cell r="L15">
            <v>90.41738492199653</v>
          </cell>
        </row>
        <row r="16">
          <cell r="L16">
            <v>227.76276923076927</v>
          </cell>
        </row>
        <row r="17">
          <cell r="L17">
            <v>16.018884677855983</v>
          </cell>
        </row>
        <row r="18">
          <cell r="L18">
            <v>134.5657236126224</v>
          </cell>
        </row>
        <row r="19">
          <cell r="L19">
            <v>46.864429088876584</v>
          </cell>
        </row>
        <row r="20">
          <cell r="L20">
            <v>146.0121974323189</v>
          </cell>
        </row>
        <row r="21">
          <cell r="L21">
            <v>41.92752798330487</v>
          </cell>
        </row>
        <row r="22">
          <cell r="L22">
            <v>196.4929948489069</v>
          </cell>
        </row>
        <row r="23">
          <cell r="L23">
            <v>170.96891733964617</v>
          </cell>
        </row>
        <row r="24">
          <cell r="L24">
            <v>113.52191185790913</v>
          </cell>
        </row>
        <row r="25">
          <cell r="L25">
            <v>93.61552906539362</v>
          </cell>
        </row>
        <row r="26">
          <cell r="L26">
            <v>132.24069020631498</v>
          </cell>
        </row>
        <row r="27">
          <cell r="L27">
            <v>76.84159248953038</v>
          </cell>
        </row>
        <row r="28">
          <cell r="L28">
            <v>263.00867185680374</v>
          </cell>
        </row>
        <row r="29">
          <cell r="L29">
            <v>133.38898426323317</v>
          </cell>
        </row>
        <row r="30">
          <cell r="L30">
            <v>47.402475997978776</v>
          </cell>
        </row>
        <row r="31">
          <cell r="L31">
            <v>47.402475997978776</v>
          </cell>
        </row>
        <row r="32">
          <cell r="L32">
            <v>49</v>
          </cell>
        </row>
        <row r="33">
          <cell r="L33">
            <v>49.06601941747573</v>
          </cell>
        </row>
        <row r="34">
          <cell r="L34" t="str">
            <v/>
          </cell>
        </row>
        <row r="36">
          <cell r="L36">
            <v>190</v>
          </cell>
        </row>
        <row r="37">
          <cell r="L37">
            <v>126.49655172413792</v>
          </cell>
        </row>
        <row r="38">
          <cell r="L38">
            <v>280.36997245179066</v>
          </cell>
        </row>
        <row r="39">
          <cell r="L39">
            <v>124.54260771248218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showOutlineSymbols="0" zoomScale="75" zoomScaleNormal="75" zoomScaleSheetLayoutView="75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4" sqref="A44"/>
    </sheetView>
  </sheetViews>
  <sheetFormatPr defaultColWidth="9.00390625" defaultRowHeight="12.75" customHeight="1"/>
  <cols>
    <col min="1" max="1" width="70.25390625" style="1" customWidth="1"/>
    <col min="2" max="2" width="30.375" style="1" customWidth="1"/>
    <col min="3" max="3" width="27.625" style="1" customWidth="1"/>
    <col min="4" max="4" width="24.25390625" style="1" customWidth="1"/>
    <col min="5" max="16384" width="5.875" style="1" customWidth="1"/>
  </cols>
  <sheetData>
    <row r="1" spans="1:4" ht="36.75" customHeight="1">
      <c r="A1" s="28" t="s">
        <v>16</v>
      </c>
      <c r="B1" s="29"/>
      <c r="C1" s="29"/>
      <c r="D1" s="30"/>
    </row>
    <row r="2" ht="20.25" customHeight="1">
      <c r="D2" s="2" t="s">
        <v>0</v>
      </c>
    </row>
    <row r="3" spans="1:5" s="5" customFormat="1" ht="46.5" customHeight="1">
      <c r="A3" s="31" t="s">
        <v>17</v>
      </c>
      <c r="B3" s="3" t="s">
        <v>18</v>
      </c>
      <c r="C3" s="3" t="s">
        <v>19</v>
      </c>
      <c r="D3" s="3" t="s">
        <v>20</v>
      </c>
      <c r="E3" s="4"/>
    </row>
    <row r="4" spans="1:5" s="5" customFormat="1" ht="23.25" customHeight="1">
      <c r="A4" s="32"/>
      <c r="B4" s="6" t="s">
        <v>21</v>
      </c>
      <c r="C4" s="6" t="s">
        <v>22</v>
      </c>
      <c r="D4" s="6" t="s">
        <v>23</v>
      </c>
      <c r="E4" s="4"/>
    </row>
    <row r="5" spans="1:5" s="10" customFormat="1" ht="33" customHeight="1">
      <c r="A5" s="7" t="s">
        <v>1</v>
      </c>
      <c r="B5" s="8">
        <f>B6+B8+B15+B23+B30+B32+B34</f>
        <v>30359.308931</v>
      </c>
      <c r="C5" s="8">
        <f>C6+C8+C15+C23+C30+C32+C34</f>
        <v>37804.211396</v>
      </c>
      <c r="D5" s="8">
        <v>125</v>
      </c>
      <c r="E5" s="9"/>
    </row>
    <row r="6" spans="1:5" s="12" customFormat="1" ht="33" customHeight="1">
      <c r="A6" s="7" t="s">
        <v>2</v>
      </c>
      <c r="B6" s="8">
        <f>B7</f>
        <v>1</v>
      </c>
      <c r="C6" s="8">
        <f>C7</f>
        <v>8.211396</v>
      </c>
      <c r="D6" s="8">
        <f>'[5]資產-百萬元(月報上呈版)'!$L$6</f>
        <v>565</v>
      </c>
      <c r="E6" s="11"/>
    </row>
    <row r="7" spans="1:5" s="17" customFormat="1" ht="33" customHeight="1">
      <c r="A7" s="13" t="s">
        <v>3</v>
      </c>
      <c r="B7" s="14">
        <v>1</v>
      </c>
      <c r="C7" s="15">
        <v>8.211396</v>
      </c>
      <c r="D7" s="15">
        <f>'[5]資產-百萬元(月報上呈版)'!$L$7</f>
        <v>565.133929800413</v>
      </c>
      <c r="E7" s="16"/>
    </row>
    <row r="8" spans="1:5" s="12" customFormat="1" ht="33" customHeight="1">
      <c r="A8" s="7" t="s">
        <v>4</v>
      </c>
      <c r="B8" s="8">
        <f>SUM(B9:B14)</f>
        <v>27547.793931</v>
      </c>
      <c r="C8" s="8">
        <f>SUM(C9:C14)</f>
        <v>33437</v>
      </c>
      <c r="D8" s="8">
        <f>'[5]資產-百萬元(月報上呈版)'!$L$8</f>
        <v>121.383390610153</v>
      </c>
      <c r="E8" s="11"/>
    </row>
    <row r="9" spans="1:5" s="17" customFormat="1" ht="33" customHeight="1">
      <c r="A9" s="13" t="s">
        <v>5</v>
      </c>
      <c r="B9" s="14">
        <v>184</v>
      </c>
      <c r="C9" s="15">
        <v>100</v>
      </c>
      <c r="D9" s="15">
        <f>'[5]資產-百萬元(月報上呈版)'!$L$9</f>
        <v>54.33633131326331</v>
      </c>
      <c r="E9" s="16"/>
    </row>
    <row r="10" spans="1:5" s="17" customFormat="1" ht="33" customHeight="1">
      <c r="A10" s="13" t="s">
        <v>24</v>
      </c>
      <c r="B10" s="14">
        <v>2.07</v>
      </c>
      <c r="C10" s="15">
        <v>5</v>
      </c>
      <c r="D10" s="15">
        <f>'[5]資產-百萬元(月報上呈版)'!$L$10</f>
        <v>263.583961352657</v>
      </c>
      <c r="E10" s="16"/>
    </row>
    <row r="11" spans="1:5" s="17" customFormat="1" ht="33" customHeight="1">
      <c r="A11" s="13" t="s">
        <v>25</v>
      </c>
      <c r="B11" s="14">
        <v>2677</v>
      </c>
      <c r="C11" s="15">
        <v>2891</v>
      </c>
      <c r="D11" s="15">
        <f>'[5]資產-百萬元(月報上呈版)'!$L$11</f>
        <v>108.02600100202011</v>
      </c>
      <c r="E11" s="16"/>
    </row>
    <row r="12" spans="1:5" s="17" customFormat="1" ht="33" customHeight="1">
      <c r="A12" s="13" t="s">
        <v>6</v>
      </c>
      <c r="B12" s="14">
        <v>23704</v>
      </c>
      <c r="C12" s="15">
        <v>29652</v>
      </c>
      <c r="D12" s="15">
        <f>'[5]資產-百萬元(月報上呈版)'!$L$12</f>
        <v>125.0913441523484</v>
      </c>
      <c r="E12" s="16"/>
    </row>
    <row r="13" spans="1:5" s="17" customFormat="1" ht="33" customHeight="1">
      <c r="A13" s="13" t="s">
        <v>7</v>
      </c>
      <c r="B13" s="14">
        <v>83</v>
      </c>
      <c r="C13" s="15">
        <v>50</v>
      </c>
      <c r="D13" s="15">
        <f>'[5]資產-百萬元(月報上呈版)'!$L$13</f>
        <v>60.775311572700296</v>
      </c>
      <c r="E13" s="16"/>
    </row>
    <row r="14" spans="1:5" s="17" customFormat="1" ht="33" customHeight="1">
      <c r="A14" s="13" t="s">
        <v>26</v>
      </c>
      <c r="B14" s="14">
        <v>897.723931</v>
      </c>
      <c r="C14" s="15">
        <v>739</v>
      </c>
      <c r="D14" s="15">
        <f>'[5]資產-百萬元(月報上呈版)'!$L$14</f>
        <v>82.2703494355215</v>
      </c>
      <c r="E14" s="16"/>
    </row>
    <row r="15" spans="1:5" s="12" customFormat="1" ht="33" customHeight="1">
      <c r="A15" s="7" t="s">
        <v>8</v>
      </c>
      <c r="B15" s="8">
        <f>SUM(B16:B22)</f>
        <v>556</v>
      </c>
      <c r="C15" s="8">
        <f>SUM(C16:C22)-2</f>
        <v>499</v>
      </c>
      <c r="D15" s="8">
        <f>'[5]資產-百萬元(月報上呈版)'!$L$15</f>
        <v>90.41738492199653</v>
      </c>
      <c r="E15" s="11"/>
    </row>
    <row r="16" spans="1:5" s="17" customFormat="1" ht="33" customHeight="1">
      <c r="A16" s="13" t="s">
        <v>27</v>
      </c>
      <c r="B16" s="14">
        <v>1</v>
      </c>
      <c r="C16" s="14">
        <v>1</v>
      </c>
      <c r="D16" s="15">
        <f>'[5]資產-百萬元(月報上呈版)'!$L$16</f>
        <v>227.76276923076927</v>
      </c>
      <c r="E16" s="16"/>
    </row>
    <row r="17" spans="1:5" s="17" customFormat="1" ht="33" customHeight="1">
      <c r="A17" s="13" t="s">
        <v>28</v>
      </c>
      <c r="B17" s="14">
        <v>9</v>
      </c>
      <c r="C17" s="14">
        <v>1</v>
      </c>
      <c r="D17" s="15">
        <f>'[5]資產-百萬元(月報上呈版)'!$L$17</f>
        <v>16.018884677855983</v>
      </c>
      <c r="E17" s="16"/>
    </row>
    <row r="18" spans="1:5" s="17" customFormat="1" ht="33" customHeight="1">
      <c r="A18" s="13" t="s">
        <v>29</v>
      </c>
      <c r="B18" s="14">
        <v>1</v>
      </c>
      <c r="C18" s="14">
        <v>1</v>
      </c>
      <c r="D18" s="15">
        <f>'[5]資產-百萬元(月報上呈版)'!$L$18</f>
        <v>134.5657236126224</v>
      </c>
      <c r="E18" s="16"/>
    </row>
    <row r="19" spans="1:5" s="17" customFormat="1" ht="33" customHeight="1">
      <c r="A19" s="13" t="s">
        <v>30</v>
      </c>
      <c r="B19" s="14">
        <v>274</v>
      </c>
      <c r="C19" s="14">
        <v>128</v>
      </c>
      <c r="D19" s="15">
        <f>'[5]資產-百萬元(月報上呈版)'!$L$19</f>
        <v>46.864429088876584</v>
      </c>
      <c r="E19" s="16"/>
    </row>
    <row r="20" spans="1:5" s="17" customFormat="1" ht="33" customHeight="1">
      <c r="A20" s="13" t="s">
        <v>31</v>
      </c>
      <c r="B20" s="14">
        <v>158</v>
      </c>
      <c r="C20" s="14">
        <v>231</v>
      </c>
      <c r="D20" s="15">
        <f>'[5]資產-百萬元(月報上呈版)'!$L$20</f>
        <v>146.0121974323189</v>
      </c>
      <c r="E20" s="16"/>
    </row>
    <row r="21" spans="1:5" s="17" customFormat="1" ht="33" customHeight="1">
      <c r="A21" s="13" t="s">
        <v>32</v>
      </c>
      <c r="B21" s="14">
        <v>53</v>
      </c>
      <c r="C21" s="14">
        <v>22</v>
      </c>
      <c r="D21" s="15">
        <f>'[5]資產-百萬元(月報上呈版)'!$L$21</f>
        <v>41.92752798330487</v>
      </c>
      <c r="E21" s="16" t="s">
        <v>9</v>
      </c>
    </row>
    <row r="22" spans="1:5" s="17" customFormat="1" ht="33" customHeight="1">
      <c r="A22" s="13" t="s">
        <v>33</v>
      </c>
      <c r="B22" s="14">
        <v>60</v>
      </c>
      <c r="C22" s="14">
        <v>117</v>
      </c>
      <c r="D22" s="15">
        <f>'[5]資產-百萬元(月報上呈版)'!$L$22</f>
        <v>196.4929948489069</v>
      </c>
      <c r="E22" s="16"/>
    </row>
    <row r="23" spans="1:5" s="12" customFormat="1" ht="28.5" customHeight="1">
      <c r="A23" s="7" t="s">
        <v>10</v>
      </c>
      <c r="B23" s="8">
        <f>SUM(B24:B29)</f>
        <v>2252</v>
      </c>
      <c r="C23" s="8">
        <f>SUM(C24:C29)</f>
        <v>3852</v>
      </c>
      <c r="D23" s="8">
        <f>'[5]資產-百萬元(月報上呈版)'!$L$23</f>
        <v>170.96891733964617</v>
      </c>
      <c r="E23" s="11"/>
    </row>
    <row r="24" spans="1:5" s="17" customFormat="1" ht="28.5" customHeight="1">
      <c r="A24" s="13" t="s">
        <v>34</v>
      </c>
      <c r="B24" s="14">
        <v>65</v>
      </c>
      <c r="C24" s="14">
        <v>73</v>
      </c>
      <c r="D24" s="15">
        <f>'[5]資產-百萬元(月報上呈版)'!$L$24</f>
        <v>113.52191185790913</v>
      </c>
      <c r="E24" s="16"/>
    </row>
    <row r="25" spans="1:5" s="17" customFormat="1" ht="28.5" customHeight="1">
      <c r="A25" s="13" t="s">
        <v>35</v>
      </c>
      <c r="B25" s="14">
        <v>865</v>
      </c>
      <c r="C25" s="14">
        <v>810</v>
      </c>
      <c r="D25" s="15">
        <f>'[5]資產-百萬元(月報上呈版)'!$L$25</f>
        <v>93.61552906539362</v>
      </c>
      <c r="E25" s="16"/>
    </row>
    <row r="26" spans="1:5" s="17" customFormat="1" ht="28.5" customHeight="1">
      <c r="A26" s="13" t="s">
        <v>36</v>
      </c>
      <c r="B26" s="14">
        <v>129</v>
      </c>
      <c r="C26" s="14">
        <v>171</v>
      </c>
      <c r="D26" s="15">
        <f>'[5]資產-百萬元(月報上呈版)'!$L$26</f>
        <v>132.24069020631498</v>
      </c>
      <c r="E26" s="16"/>
    </row>
    <row r="27" spans="1:5" s="17" customFormat="1" ht="28.5" customHeight="1">
      <c r="A27" s="13" t="s">
        <v>37</v>
      </c>
      <c r="B27" s="14">
        <v>181</v>
      </c>
      <c r="C27" s="14">
        <v>139</v>
      </c>
      <c r="D27" s="15">
        <f>'[5]資產-百萬元(月報上呈版)'!$L$27</f>
        <v>76.84159248953038</v>
      </c>
      <c r="E27" s="16"/>
    </row>
    <row r="28" spans="1:5" s="17" customFormat="1" ht="28.5" customHeight="1">
      <c r="A28" s="13" t="s">
        <v>38</v>
      </c>
      <c r="B28" s="14">
        <v>1009</v>
      </c>
      <c r="C28" s="14">
        <v>2654</v>
      </c>
      <c r="D28" s="15">
        <f>'[5]資產-百萬元(月報上呈版)'!$L$28</f>
        <v>263.00867185680374</v>
      </c>
      <c r="E28" s="16"/>
    </row>
    <row r="29" spans="1:5" s="17" customFormat="1" ht="28.5" customHeight="1">
      <c r="A29" s="13" t="s">
        <v>39</v>
      </c>
      <c r="B29" s="14">
        <v>3</v>
      </c>
      <c r="C29" s="14">
        <v>5</v>
      </c>
      <c r="D29" s="15">
        <f>'[5]資產-百萬元(月報上呈版)'!$L$29</f>
        <v>133.38898426323317</v>
      </c>
      <c r="E29" s="16"/>
    </row>
    <row r="30" spans="1:5" s="12" customFormat="1" ht="28.5" customHeight="1">
      <c r="A30" s="7" t="s">
        <v>11</v>
      </c>
      <c r="B30" s="8">
        <f>B31</f>
        <v>2</v>
      </c>
      <c r="C30" s="8">
        <f>C31</f>
        <v>1</v>
      </c>
      <c r="D30" s="8">
        <f>'[5]資產-百萬元(月報上呈版)'!$L$30</f>
        <v>47.402475997978776</v>
      </c>
      <c r="E30" s="11"/>
    </row>
    <row r="31" spans="1:5" s="17" customFormat="1" ht="28.5" customHeight="1">
      <c r="A31" s="13" t="s">
        <v>40</v>
      </c>
      <c r="B31" s="14">
        <v>2</v>
      </c>
      <c r="C31" s="14">
        <v>1</v>
      </c>
      <c r="D31" s="15">
        <f>'[5]資產-百萬元(月報上呈版)'!$L$31</f>
        <v>47.402475997978776</v>
      </c>
      <c r="E31" s="16"/>
    </row>
    <row r="32" spans="1:5" s="12" customFormat="1" ht="28.5" customHeight="1">
      <c r="A32" s="7" t="s">
        <v>12</v>
      </c>
      <c r="B32" s="8">
        <f>B33</f>
        <v>0.515</v>
      </c>
      <c r="C32" s="8">
        <f>C33</f>
        <v>0</v>
      </c>
      <c r="D32" s="8">
        <f>'[5]資產-百萬元(月報上呈版)'!$L$32</f>
        <v>49</v>
      </c>
      <c r="E32" s="11"/>
    </row>
    <row r="33" spans="1:5" s="17" customFormat="1" ht="28.5" customHeight="1">
      <c r="A33" s="13" t="s">
        <v>41</v>
      </c>
      <c r="B33" s="14">
        <v>0.515</v>
      </c>
      <c r="C33" s="15">
        <v>0</v>
      </c>
      <c r="D33" s="15">
        <f>'[5]資產-百萬元(月報上呈版)'!$L$33</f>
        <v>49.06601941747573</v>
      </c>
      <c r="E33" s="16"/>
    </row>
    <row r="34" spans="1:5" s="12" customFormat="1" ht="28.5" customHeight="1">
      <c r="A34" s="7" t="s">
        <v>13</v>
      </c>
      <c r="B34" s="18">
        <f>B35</f>
        <v>0</v>
      </c>
      <c r="C34" s="8">
        <f>C35</f>
        <v>7</v>
      </c>
      <c r="D34" s="8">
        <f>'[5]資產-百萬元(月報上呈版)'!$L$34</f>
      </c>
      <c r="E34" s="11"/>
    </row>
    <row r="35" spans="1:5" s="17" customFormat="1" ht="28.5" customHeight="1">
      <c r="A35" s="13" t="s">
        <v>42</v>
      </c>
      <c r="B35" s="19"/>
      <c r="C35" s="14">
        <v>7</v>
      </c>
      <c r="D35" s="15"/>
      <c r="E35" s="16"/>
    </row>
    <row r="36" spans="1:5" s="12" customFormat="1" ht="28.5" customHeight="1">
      <c r="A36" s="7" t="s">
        <v>14</v>
      </c>
      <c r="B36" s="8">
        <f>B37+B38</f>
        <v>2</v>
      </c>
      <c r="C36" s="8">
        <f>C37+C38</f>
        <v>3</v>
      </c>
      <c r="D36" s="8">
        <f>'[5]資產-百萬元(月報上呈版)'!$L$36</f>
        <v>190</v>
      </c>
      <c r="E36" s="11"/>
    </row>
    <row r="37" spans="1:5" s="17" customFormat="1" ht="28.5" customHeight="1">
      <c r="A37" s="13" t="s">
        <v>43</v>
      </c>
      <c r="B37" s="14">
        <v>1</v>
      </c>
      <c r="C37" s="14">
        <v>1</v>
      </c>
      <c r="D37" s="15">
        <f>'[5]資產-百萬元(月報上呈版)'!$L$37</f>
        <v>126.49655172413792</v>
      </c>
      <c r="E37" s="16"/>
    </row>
    <row r="38" spans="1:5" s="17" customFormat="1" ht="28.5" customHeight="1">
      <c r="A38" s="13" t="s">
        <v>44</v>
      </c>
      <c r="B38" s="14">
        <v>1</v>
      </c>
      <c r="C38" s="14">
        <v>2</v>
      </c>
      <c r="D38" s="15">
        <f>'[5]資產-百萬元(月報上呈版)'!$L$38</f>
        <v>280.36997245179066</v>
      </c>
      <c r="E38" s="16"/>
    </row>
    <row r="39" spans="1:5" s="12" customFormat="1" ht="30.75" customHeight="1">
      <c r="A39" s="7" t="s">
        <v>15</v>
      </c>
      <c r="B39" s="8">
        <f>B5+B36</f>
        <v>30361.308931</v>
      </c>
      <c r="C39" s="8">
        <f>C5+C36</f>
        <v>37807.211396</v>
      </c>
      <c r="D39" s="8">
        <f>'[5]資產-百萬元(月報上呈版)'!$L$39</f>
        <v>124.54260771248218</v>
      </c>
      <c r="E39" s="11"/>
    </row>
    <row r="40" spans="1:5" s="23" customFormat="1" ht="21.75" customHeight="1">
      <c r="A40" s="20" t="s">
        <v>45</v>
      </c>
      <c r="B40" s="21"/>
      <c r="C40" s="21"/>
      <c r="D40" s="21"/>
      <c r="E40" s="22"/>
    </row>
    <row r="41" spans="1:4" ht="20.25" customHeight="1">
      <c r="A41" s="24" t="s">
        <v>46</v>
      </c>
      <c r="B41" s="25"/>
      <c r="C41" s="25"/>
      <c r="D41" s="25"/>
    </row>
    <row r="42" spans="1:4" ht="20.25" customHeight="1">
      <c r="A42" s="24" t="s">
        <v>47</v>
      </c>
      <c r="B42" s="25"/>
      <c r="C42" s="25"/>
      <c r="D42" s="25"/>
    </row>
    <row r="43" spans="1:4" ht="20.25" customHeight="1">
      <c r="A43" s="24" t="s">
        <v>48</v>
      </c>
      <c r="B43" s="25"/>
      <c r="C43" s="25"/>
      <c r="D43" s="25"/>
    </row>
    <row r="44" spans="1:4" s="26" customFormat="1" ht="20.25" customHeight="1">
      <c r="A44" s="24" t="s">
        <v>49</v>
      </c>
      <c r="B44" s="25"/>
      <c r="C44" s="25"/>
      <c r="D44" s="25"/>
    </row>
    <row r="45" spans="1:4" s="26" customFormat="1" ht="20.25" customHeight="1">
      <c r="A45" s="24" t="s">
        <v>50</v>
      </c>
      <c r="B45" s="25"/>
      <c r="C45" s="25"/>
      <c r="D45" s="25"/>
    </row>
    <row r="46" ht="12.75" customHeight="1" hidden="1">
      <c r="A46" s="27"/>
    </row>
    <row r="47" ht="22.5" customHeight="1">
      <c r="A47" s="27" t="s">
        <v>51</v>
      </c>
    </row>
  </sheetData>
  <mergeCells count="2">
    <mergeCell ref="A1:D1"/>
    <mergeCell ref="A3:A4"/>
  </mergeCells>
  <printOptions horizontalCentered="1"/>
  <pageMargins left="0.35433070866141736" right="0.35433070866141736" top="0.7874015748031497" bottom="0.31496062992125984" header="0.5905511811023623" footer="0.31496062992125984"/>
  <pageSetup firstPageNumber="11" useFirstPageNumber="1" fitToHeight="0" fitToWidth="0" horizontalDpi="600" verticalDpi="600" orientation="landscape" paperSize="9" scale="68" r:id="rId1"/>
  <headerFooter alignWithMargins="0">
    <oddHeader>&amp;L&amp;"標楷體,標準"&amp;24附表&amp;"Times New Roman,標準"5</oddHeader>
    <oddFooter>&amp;C&amp;"Times New Roman,標準"&amp;18&amp;P</oddFoot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國固</dc:title>
  <dc:subject>國固</dc:subject>
  <dc:creator>行政院主計處</dc:creator>
  <cp:keywords/>
  <dc:description> </dc:description>
  <cp:lastModifiedBy>Administrator</cp:lastModifiedBy>
  <dcterms:created xsi:type="dcterms:W3CDTF">2007-05-17T09:03:18Z</dcterms:created>
  <dcterms:modified xsi:type="dcterms:W3CDTF">2008-11-13T10:52:27Z</dcterms:modified>
  <cp:category>I00</cp:category>
  <cp:version/>
  <cp:contentType/>
  <cp:contentStatus/>
</cp:coreProperties>
</file>