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1"/>
  </bookViews>
  <sheets>
    <sheet name="收支表" sheetId="1" r:id="rId1"/>
    <sheet name="資產負債表" sheetId="2" r:id="rId2"/>
  </sheets>
  <definedNames>
    <definedName name="_xlnm.Print_Area" localSheetId="0">'收支表'!$A$1:$E$42</definedName>
  </definedNames>
  <calcPr calcMode="manual" fullCalcOnLoad="1"/>
</workbook>
</file>

<file path=xl/sharedStrings.xml><?xml version="1.0" encoding="utf-8"?>
<sst xmlns="http://schemas.openxmlformats.org/spreadsheetml/2006/main" count="88" uniqueCount="72">
  <si>
    <t>金    額</t>
  </si>
  <si>
    <t>%</t>
  </si>
  <si>
    <t>科         目</t>
  </si>
  <si>
    <t>合計</t>
  </si>
  <si>
    <t>資     產</t>
  </si>
  <si>
    <t>流動資產</t>
  </si>
  <si>
    <t xml:space="preserve">    現金</t>
  </si>
  <si>
    <t xml:space="preserve">    應收款項</t>
  </si>
  <si>
    <t xml:space="preserve"> </t>
  </si>
  <si>
    <t>固定資產</t>
  </si>
  <si>
    <t xml:space="preserve">    土地</t>
  </si>
  <si>
    <t>其他資產</t>
  </si>
  <si>
    <t>(資產部分)</t>
  </si>
  <si>
    <t>修正數</t>
  </si>
  <si>
    <t>上年度決算數</t>
  </si>
  <si>
    <t>決算核定數</t>
  </si>
  <si>
    <t>金　額</t>
  </si>
  <si>
    <t>單位：新臺幣元</t>
  </si>
  <si>
    <t>科　　　目</t>
  </si>
  <si>
    <t>本　　　　　　　　年　　　　　　　　度</t>
  </si>
  <si>
    <t>原列決算數</t>
  </si>
  <si>
    <t>修正數</t>
  </si>
  <si>
    <t>決算核定數</t>
  </si>
  <si>
    <t xml:space="preserve"> </t>
  </si>
  <si>
    <r>
      <t xml:space="preserve">    </t>
    </r>
    <r>
      <rPr>
        <sz val="12"/>
        <rFont val="細明體"/>
        <family val="3"/>
      </rPr>
      <t>租賃收入</t>
    </r>
  </si>
  <si>
    <t>　利息收入</t>
  </si>
  <si>
    <r>
      <t xml:space="preserve">    </t>
    </r>
    <r>
      <rPr>
        <sz val="12"/>
        <rFont val="細明體"/>
        <family val="3"/>
      </rPr>
      <t>什項收入</t>
    </r>
  </si>
  <si>
    <r>
      <t xml:space="preserve">    </t>
    </r>
    <r>
      <rPr>
        <sz val="12"/>
        <rFont val="細明體"/>
        <family val="3"/>
      </rPr>
      <t>管理費用</t>
    </r>
  </si>
  <si>
    <r>
      <t xml:space="preserve">    </t>
    </r>
    <r>
      <rPr>
        <sz val="12"/>
        <rFont val="細明體"/>
        <family val="3"/>
      </rPr>
      <t>資產報廢損失</t>
    </r>
  </si>
  <si>
    <r>
      <t xml:space="preserve">    </t>
    </r>
    <r>
      <rPr>
        <sz val="12"/>
        <rFont val="細明體"/>
        <family val="3"/>
      </rPr>
      <t>什項費用</t>
    </r>
  </si>
  <si>
    <t xml:space="preserve">       </t>
  </si>
  <si>
    <t>資產負債清理查核表</t>
  </si>
  <si>
    <t>清理收入</t>
  </si>
  <si>
    <t>臺灣汽車客運股份有限公司清理收支查核表</t>
  </si>
  <si>
    <t>臺灣汽車客運股份有限公司</t>
  </si>
  <si>
    <t>　預付款項</t>
  </si>
  <si>
    <t>　土地改良物</t>
  </si>
  <si>
    <t>　房屋及建築</t>
  </si>
  <si>
    <t>　機械及設備</t>
  </si>
  <si>
    <t>　交通及運輸設備</t>
  </si>
  <si>
    <t>　什項設備</t>
  </si>
  <si>
    <t xml:space="preserve">    什項資產</t>
  </si>
  <si>
    <t>流動負債</t>
  </si>
  <si>
    <t xml:space="preserve">    短期債務</t>
  </si>
  <si>
    <t xml:space="preserve">    應付款項</t>
  </si>
  <si>
    <t xml:space="preserve">    預收款項 </t>
  </si>
  <si>
    <t>長期負債</t>
  </si>
  <si>
    <r>
      <t>　長期債務</t>
    </r>
    <r>
      <rPr>
        <sz val="11"/>
        <rFont val="Times New Roman"/>
        <family val="1"/>
      </rPr>
      <t xml:space="preserve"> </t>
    </r>
  </si>
  <si>
    <t>其他負債</t>
  </si>
  <si>
    <t xml:space="preserve">    什項負債</t>
  </si>
  <si>
    <r>
      <t xml:space="preserve">    </t>
    </r>
    <r>
      <rPr>
        <sz val="11"/>
        <rFont val="新細明體"/>
        <family val="1"/>
      </rPr>
      <t>遞延負債</t>
    </r>
  </si>
  <si>
    <t>業主權益</t>
  </si>
  <si>
    <t>資本</t>
  </si>
  <si>
    <t>　資本</t>
  </si>
  <si>
    <t>　預收資本</t>
  </si>
  <si>
    <r>
      <t xml:space="preserve">    </t>
    </r>
    <r>
      <rPr>
        <sz val="11"/>
        <rFont val="新細明體"/>
        <family val="1"/>
      </rPr>
      <t>已指撥保留盈餘</t>
    </r>
  </si>
  <si>
    <t>　累積虧損</t>
  </si>
  <si>
    <t>合　　計</t>
  </si>
  <si>
    <t>清理費用</t>
  </si>
  <si>
    <t>原列決算數</t>
  </si>
  <si>
    <t xml:space="preserve">    單位：新臺幣元                                   （負債及業主權益部分）</t>
  </si>
  <si>
    <t>負     債</t>
  </si>
  <si>
    <t>業主權益其他項目</t>
  </si>
  <si>
    <t xml:space="preserve">    短期投資</t>
  </si>
  <si>
    <t>清理利益（損失－）</t>
  </si>
  <si>
    <r>
      <t xml:space="preserve">  12 </t>
    </r>
    <r>
      <rPr>
        <sz val="12"/>
        <rFont val="新細明體"/>
        <family val="1"/>
      </rPr>
      <t>月</t>
    </r>
    <r>
      <rPr>
        <sz val="12"/>
        <rFont val="Times New Roman"/>
        <family val="1"/>
      </rPr>
      <t xml:space="preserve"> 31 </t>
    </r>
    <r>
      <rPr>
        <sz val="12"/>
        <rFont val="新細明體"/>
        <family val="1"/>
      </rPr>
      <t>日</t>
    </r>
  </si>
  <si>
    <r>
      <t xml:space="preserve">     </t>
    </r>
    <r>
      <rPr>
        <sz val="11"/>
        <rFont val="新細明體"/>
        <family val="1"/>
      </rPr>
      <t>未實現重估增值</t>
    </r>
  </si>
  <si>
    <r>
      <t>保留盈餘</t>
    </r>
    <r>
      <rPr>
        <b/>
        <sz val="10"/>
        <rFont val="新細明體"/>
        <family val="1"/>
      </rPr>
      <t>(累積虧損－)</t>
    </r>
  </si>
  <si>
    <t>預算數</t>
  </si>
  <si>
    <t>-</t>
  </si>
  <si>
    <t>-</t>
  </si>
  <si>
    <r>
      <t>中華民國</t>
    </r>
    <r>
      <rPr>
        <sz val="12"/>
        <rFont val="Times New Roman"/>
        <family val="1"/>
      </rPr>
      <t xml:space="preserve"> 105 </t>
    </r>
    <r>
      <rPr>
        <sz val="12"/>
        <rFont val="新細明體"/>
        <family val="1"/>
      </rPr>
      <t>年</t>
    </r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</si>
</sst>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&quot;$&quot;#,##0.00"/>
    <numFmt numFmtId="183" formatCode="0.00_ "/>
    <numFmt numFmtId="184" formatCode="#,##0.00_ "/>
    <numFmt numFmtId="185" formatCode="#,##0.0_ "/>
    <numFmt numFmtId="186" formatCode="_-\ #,##0.00_-;\-\ #,##0.00_-;_-\ &quot;&quot;"/>
    <numFmt numFmtId="187" formatCode="0.00_);[Red]\(0.00\)"/>
    <numFmt numFmtId="188" formatCode="0_ "/>
  </numFmts>
  <fonts count="64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sz val="10"/>
      <name val="新細明體"/>
      <family val="1"/>
    </font>
    <font>
      <sz val="11"/>
      <name val="新細明體"/>
      <family val="1"/>
    </font>
    <font>
      <b/>
      <sz val="11"/>
      <name val="華康楷書體W3"/>
      <family val="1"/>
    </font>
    <font>
      <b/>
      <sz val="11"/>
      <name val="華康隸書體W6"/>
      <family val="3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新細明體"/>
      <family val="1"/>
    </font>
    <font>
      <sz val="10"/>
      <name val="Times New Roman"/>
      <family val="1"/>
    </font>
    <font>
      <sz val="11"/>
      <name val="細明體"/>
      <family val="3"/>
    </font>
    <font>
      <b/>
      <sz val="11"/>
      <name val="新細明體"/>
      <family val="1"/>
    </font>
    <font>
      <b/>
      <sz val="11"/>
      <name val="細明體"/>
      <family val="3"/>
    </font>
    <font>
      <sz val="12"/>
      <name val="Times New Roman"/>
      <family val="1"/>
    </font>
    <font>
      <sz val="18"/>
      <name val="新細明體"/>
      <family val="1"/>
    </font>
    <font>
      <sz val="9"/>
      <name val="細明體"/>
      <family val="3"/>
    </font>
    <font>
      <sz val="16"/>
      <name val="Times New Roman"/>
      <family val="1"/>
    </font>
    <font>
      <sz val="12"/>
      <name val="細明體"/>
      <family val="3"/>
    </font>
    <font>
      <b/>
      <sz val="12"/>
      <name val="Times New Roman"/>
      <family val="1"/>
    </font>
    <font>
      <b/>
      <sz val="12"/>
      <name val="華康楷書體W6"/>
      <family val="3"/>
    </font>
    <font>
      <b/>
      <sz val="20"/>
      <name val="Times New Roman"/>
      <family val="1"/>
    </font>
    <font>
      <b/>
      <sz val="20"/>
      <name val="新細明體"/>
      <family val="1"/>
    </font>
    <font>
      <sz val="20"/>
      <name val="新細明體"/>
      <family val="1"/>
    </font>
    <font>
      <b/>
      <sz val="18"/>
      <name val="新細明體"/>
      <family val="1"/>
    </font>
    <font>
      <b/>
      <sz val="18"/>
      <name val="Times New Roman"/>
      <family val="1"/>
    </font>
    <font>
      <u val="single"/>
      <sz val="10.2"/>
      <color indexed="12"/>
      <name val="新細明體"/>
      <family val="1"/>
    </font>
    <font>
      <u val="single"/>
      <sz val="10.2"/>
      <color indexed="36"/>
      <name val="新細明體"/>
      <family val="1"/>
    </font>
    <font>
      <b/>
      <sz val="12"/>
      <name val="細明體"/>
      <family val="3"/>
    </font>
    <font>
      <b/>
      <sz val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50" fillId="0" borderId="1" applyNumberFormat="0" applyFill="0" applyAlignment="0" applyProtection="0"/>
    <xf numFmtId="0" fontId="51" fillId="21" borderId="0" applyNumberFormat="0" applyBorder="0" applyAlignment="0" applyProtection="0"/>
    <xf numFmtId="9" fontId="0" fillId="0" borderId="0" applyFont="0" applyFill="0" applyBorder="0" applyAlignment="0" applyProtection="0"/>
    <xf numFmtId="0" fontId="5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0" fillId="23" borderId="4" applyNumberFormat="0" applyFont="0" applyAlignment="0" applyProtection="0"/>
    <xf numFmtId="0" fontId="27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2" applyNumberFormat="0" applyAlignment="0" applyProtection="0"/>
    <xf numFmtId="0" fontId="60" fillId="22" borderId="8" applyNumberFormat="0" applyAlignment="0" applyProtection="0"/>
    <xf numFmtId="0" fontId="61" fillId="31" borderId="9" applyNumberFormat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15" fillId="0" borderId="0" xfId="0" applyFont="1" applyAlignment="1">
      <alignment/>
    </xf>
    <xf numFmtId="184" fontId="15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Continuous"/>
    </xf>
    <xf numFmtId="0" fontId="17" fillId="0" borderId="0" xfId="0" applyFont="1" applyAlignment="1">
      <alignment horizontal="right"/>
    </xf>
    <xf numFmtId="0" fontId="15" fillId="0" borderId="0" xfId="0" applyFont="1" applyBorder="1" applyAlignment="1">
      <alignment/>
    </xf>
    <xf numFmtId="0" fontId="20" fillId="0" borderId="0" xfId="0" applyFont="1" applyAlignment="1">
      <alignment/>
    </xf>
    <xf numFmtId="4" fontId="20" fillId="0" borderId="0" xfId="0" applyNumberFormat="1" applyFont="1" applyAlignment="1">
      <alignment/>
    </xf>
    <xf numFmtId="4" fontId="0" fillId="0" borderId="0" xfId="0" applyNumberFormat="1" applyAlignment="1">
      <alignment horizontal="left"/>
    </xf>
    <xf numFmtId="4" fontId="15" fillId="0" borderId="0" xfId="0" applyNumberFormat="1" applyFont="1" applyAlignment="1">
      <alignment/>
    </xf>
    <xf numFmtId="4" fontId="19" fillId="0" borderId="0" xfId="0" applyNumberFormat="1" applyFont="1" applyAlignment="1">
      <alignment/>
    </xf>
    <xf numFmtId="0" fontId="21" fillId="0" borderId="10" xfId="0" applyFont="1" applyBorder="1" applyAlignment="1">
      <alignment horizontal="distributed"/>
    </xf>
    <xf numFmtId="184" fontId="20" fillId="0" borderId="10" xfId="0" applyNumberFormat="1" applyFont="1" applyBorder="1" applyAlignment="1">
      <alignment/>
    </xf>
    <xf numFmtId="4" fontId="20" fillId="0" borderId="10" xfId="0" applyNumberFormat="1" applyFont="1" applyBorder="1" applyAlignment="1">
      <alignment/>
    </xf>
    <xf numFmtId="4" fontId="1" fillId="0" borderId="0" xfId="0" applyNumberFormat="1" applyFont="1" applyAlignment="1">
      <alignment horizontal="left"/>
    </xf>
    <xf numFmtId="184" fontId="20" fillId="0" borderId="0" xfId="0" applyNumberFormat="1" applyFont="1" applyAlignment="1">
      <alignment/>
    </xf>
    <xf numFmtId="4" fontId="20" fillId="0" borderId="0" xfId="0" applyNumberFormat="1" applyFont="1" applyAlignment="1">
      <alignment horizontal="left"/>
    </xf>
    <xf numFmtId="186" fontId="5" fillId="0" borderId="0" xfId="0" applyNumberFormat="1" applyFont="1" applyAlignment="1" quotePrefix="1">
      <alignment horizontal="left"/>
    </xf>
    <xf numFmtId="186" fontId="0" fillId="0" borderId="0" xfId="0" applyNumberFormat="1" applyAlignment="1">
      <alignment/>
    </xf>
    <xf numFmtId="186" fontId="16" fillId="0" borderId="0" xfId="0" applyNumberFormat="1" applyFont="1" applyAlignment="1">
      <alignment vertical="center"/>
    </xf>
    <xf numFmtId="186" fontId="22" fillId="0" borderId="0" xfId="0" applyNumberFormat="1" applyFont="1" applyAlignment="1">
      <alignment horizontal="right" vertical="center"/>
    </xf>
    <xf numFmtId="186" fontId="23" fillId="0" borderId="0" xfId="0" applyNumberFormat="1" applyFont="1" applyAlignment="1">
      <alignment horizontal="right" vertical="center"/>
    </xf>
    <xf numFmtId="186" fontId="23" fillId="0" borderId="0" xfId="0" applyNumberFormat="1" applyFont="1" applyAlignment="1">
      <alignment horizontal="left" vertical="center"/>
    </xf>
    <xf numFmtId="186" fontId="24" fillId="0" borderId="0" xfId="0" applyNumberFormat="1" applyFont="1" applyAlignment="1">
      <alignment vertical="center"/>
    </xf>
    <xf numFmtId="186" fontId="5" fillId="0" borderId="0" xfId="0" applyNumberFormat="1" applyFont="1" applyAlignment="1">
      <alignment/>
    </xf>
    <xf numFmtId="186" fontId="5" fillId="0" borderId="11" xfId="0" applyNumberFormat="1" applyFont="1" applyBorder="1" applyAlignment="1">
      <alignment horizontal="center" vertical="center"/>
    </xf>
    <xf numFmtId="186" fontId="5" fillId="0" borderId="12" xfId="0" applyNumberFormat="1" applyFont="1" applyBorder="1" applyAlignment="1">
      <alignment horizontal="center" vertical="distributed"/>
    </xf>
    <xf numFmtId="186" fontId="5" fillId="0" borderId="13" xfId="0" applyNumberFormat="1" applyFont="1" applyBorder="1" applyAlignment="1" quotePrefix="1">
      <alignment horizontal="center" vertical="distributed"/>
    </xf>
    <xf numFmtId="186" fontId="5" fillId="0" borderId="10" xfId="0" applyNumberFormat="1" applyFont="1" applyBorder="1" applyAlignment="1">
      <alignment horizontal="center" vertical="distributed"/>
    </xf>
    <xf numFmtId="186" fontId="5" fillId="0" borderId="0" xfId="0" applyNumberFormat="1" applyFont="1" applyBorder="1" applyAlignment="1">
      <alignment/>
    </xf>
    <xf numFmtId="186" fontId="8" fillId="0" borderId="0" xfId="0" applyNumberFormat="1" applyFont="1" applyAlignment="1">
      <alignment/>
    </xf>
    <xf numFmtId="186" fontId="6" fillId="0" borderId="0" xfId="0" applyNumberFormat="1" applyFont="1" applyAlignment="1">
      <alignment/>
    </xf>
    <xf numFmtId="186" fontId="9" fillId="0" borderId="0" xfId="0" applyNumberFormat="1" applyFont="1" applyAlignment="1">
      <alignment/>
    </xf>
    <xf numFmtId="186" fontId="9" fillId="0" borderId="0" xfId="0" applyNumberFormat="1" applyFont="1" applyAlignment="1">
      <alignment/>
    </xf>
    <xf numFmtId="186" fontId="13" fillId="0" borderId="0" xfId="0" applyNumberFormat="1" applyFont="1" applyAlignment="1">
      <alignment/>
    </xf>
    <xf numFmtId="186" fontId="5" fillId="0" borderId="0" xfId="0" applyNumberFormat="1" applyFont="1" applyAlignment="1">
      <alignment horizontal="left"/>
    </xf>
    <xf numFmtId="186" fontId="13" fillId="0" borderId="0" xfId="0" applyNumberFormat="1" applyFont="1" applyAlignment="1">
      <alignment horizontal="center"/>
    </xf>
    <xf numFmtId="186" fontId="8" fillId="0" borderId="0" xfId="0" applyNumberFormat="1" applyFont="1" applyAlignment="1">
      <alignment/>
    </xf>
    <xf numFmtId="186" fontId="9" fillId="0" borderId="0" xfId="0" applyNumberFormat="1" applyFont="1" applyAlignment="1">
      <alignment horizontal="left"/>
    </xf>
    <xf numFmtId="186" fontId="8" fillId="0" borderId="10" xfId="0" applyNumberFormat="1" applyFont="1" applyBorder="1" applyAlignment="1">
      <alignment/>
    </xf>
    <xf numFmtId="186" fontId="7" fillId="0" borderId="10" xfId="0" applyNumberFormat="1" applyFont="1" applyBorder="1" applyAlignment="1">
      <alignment horizontal="distributed"/>
    </xf>
    <xf numFmtId="186" fontId="14" fillId="0" borderId="10" xfId="0" applyNumberFormat="1" applyFont="1" applyBorder="1" applyAlignment="1">
      <alignment horizontal="center"/>
    </xf>
    <xf numFmtId="186" fontId="4" fillId="0" borderId="0" xfId="0" applyNumberFormat="1" applyFont="1" applyAlignment="1">
      <alignment/>
    </xf>
    <xf numFmtId="186" fontId="11" fillId="0" borderId="0" xfId="0" applyNumberFormat="1" applyFont="1" applyAlignment="1">
      <alignment/>
    </xf>
    <xf numFmtId="186" fontId="15" fillId="0" borderId="0" xfId="0" applyNumberFormat="1" applyFont="1" applyAlignment="1">
      <alignment/>
    </xf>
    <xf numFmtId="186" fontId="13" fillId="0" borderId="0" xfId="0" applyNumberFormat="1" applyFont="1" applyAlignment="1" quotePrefix="1">
      <alignment horizontal="left"/>
    </xf>
    <xf numFmtId="186" fontId="13" fillId="0" borderId="0" xfId="0" applyNumberFormat="1" applyFont="1" applyAlignment="1">
      <alignment horizontal="left"/>
    </xf>
    <xf numFmtId="0" fontId="5" fillId="0" borderId="12" xfId="0" applyFont="1" applyBorder="1" applyAlignment="1">
      <alignment horizontal="distributed" vertical="center"/>
    </xf>
    <xf numFmtId="184" fontId="5" fillId="0" borderId="12" xfId="0" applyNumberFormat="1" applyFont="1" applyBorder="1" applyAlignment="1">
      <alignment horizontal="distributed" vertical="center"/>
    </xf>
    <xf numFmtId="0" fontId="19" fillId="0" borderId="12" xfId="0" applyFont="1" applyBorder="1" applyAlignment="1">
      <alignment horizontal="distributed" vertical="center"/>
    </xf>
    <xf numFmtId="0" fontId="19" fillId="0" borderId="14" xfId="0" applyFont="1" applyBorder="1" applyAlignment="1">
      <alignment horizontal="distributed" vertical="center"/>
    </xf>
    <xf numFmtId="188" fontId="8" fillId="0" borderId="0" xfId="0" applyNumberFormat="1" applyFont="1" applyAlignment="1">
      <alignment/>
    </xf>
    <xf numFmtId="188" fontId="8" fillId="0" borderId="10" xfId="0" applyNumberFormat="1" applyFont="1" applyBorder="1" applyAlignment="1">
      <alignment/>
    </xf>
    <xf numFmtId="186" fontId="13" fillId="0" borderId="0" xfId="0" applyNumberFormat="1" applyFont="1" applyAlignment="1" quotePrefix="1">
      <alignment horizontal="center"/>
    </xf>
    <xf numFmtId="4" fontId="29" fillId="0" borderId="0" xfId="0" applyNumberFormat="1" applyFont="1" applyAlignment="1">
      <alignment/>
    </xf>
    <xf numFmtId="186" fontId="9" fillId="0" borderId="0" xfId="0" applyNumberFormat="1" applyFont="1" applyAlignment="1">
      <alignment horizontal="right"/>
    </xf>
    <xf numFmtId="4" fontId="19" fillId="0" borderId="0" xfId="0" applyNumberFormat="1" applyFont="1" applyAlignment="1">
      <alignment/>
    </xf>
    <xf numFmtId="0" fontId="0" fillId="0" borderId="0" xfId="0" applyAlignment="1">
      <alignment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12" fillId="0" borderId="15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86" fontId="15" fillId="0" borderId="0" xfId="0" applyNumberFormat="1" applyFont="1" applyBorder="1" applyAlignment="1">
      <alignment horizontal="left"/>
    </xf>
    <xf numFmtId="186" fontId="0" fillId="0" borderId="0" xfId="0" applyNumberFormat="1" applyFont="1" applyBorder="1" applyAlignment="1">
      <alignment horizontal="left"/>
    </xf>
    <xf numFmtId="186" fontId="10" fillId="0" borderId="10" xfId="0" applyNumberFormat="1" applyFont="1" applyBorder="1" applyAlignment="1">
      <alignment horizontal="left" vertical="center" wrapText="1" indent="2"/>
    </xf>
    <xf numFmtId="186" fontId="5" fillId="0" borderId="11" xfId="0" applyNumberFormat="1" applyFont="1" applyBorder="1" applyAlignment="1">
      <alignment horizontal="distributed" vertical="center"/>
    </xf>
    <xf numFmtId="186" fontId="5" fillId="0" borderId="16" xfId="0" applyNumberFormat="1" applyFont="1" applyBorder="1" applyAlignment="1">
      <alignment horizontal="distributed" vertical="center"/>
    </xf>
    <xf numFmtId="186" fontId="5" fillId="0" borderId="17" xfId="0" applyNumberFormat="1" applyFont="1" applyBorder="1" applyAlignment="1" quotePrefix="1">
      <alignment horizontal="center" vertical="distributed"/>
    </xf>
    <xf numFmtId="186" fontId="5" fillId="0" borderId="18" xfId="0" applyNumberFormat="1" applyFont="1" applyBorder="1" applyAlignment="1">
      <alignment/>
    </xf>
    <xf numFmtId="186" fontId="12" fillId="0" borderId="17" xfId="0" applyNumberFormat="1" applyFont="1" applyBorder="1" applyAlignment="1">
      <alignment horizontal="distributed" vertical="center"/>
    </xf>
    <xf numFmtId="186" fontId="5" fillId="0" borderId="18" xfId="0" applyNumberFormat="1" applyFont="1" applyBorder="1" applyAlignment="1">
      <alignment horizontal="distributed" vertical="center"/>
    </xf>
    <xf numFmtId="186" fontId="5" fillId="0" borderId="17" xfId="0" applyNumberFormat="1" applyFont="1" applyBorder="1" applyAlignment="1">
      <alignment horizontal="distributed" vertical="center"/>
    </xf>
    <xf numFmtId="186" fontId="5" fillId="0" borderId="18" xfId="0" applyNumberFormat="1" applyFont="1" applyBorder="1" applyAlignment="1">
      <alignment horizontal="distributed"/>
    </xf>
    <xf numFmtId="186" fontId="5" fillId="0" borderId="14" xfId="0" applyNumberFormat="1" applyFont="1" applyBorder="1" applyAlignment="1">
      <alignment horizontal="distributed" vertical="center"/>
    </xf>
    <xf numFmtId="186" fontId="0" fillId="0" borderId="0" xfId="0" applyNumberFormat="1" applyBorder="1" applyAlignment="1">
      <alignment horizontal="righ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4"/>
  <sheetViews>
    <sheetView view="pageBreakPreview" zoomScaleSheetLayoutView="100" zoomScalePageLayoutView="0" workbookViewId="0" topLeftCell="A1">
      <selection activeCell="E15" sqref="E15"/>
    </sheetView>
  </sheetViews>
  <sheetFormatPr defaultColWidth="8.875" defaultRowHeight="16.5"/>
  <cols>
    <col min="1" max="1" width="28.625" style="1" customWidth="1"/>
    <col min="2" max="2" width="14.625" style="1" customWidth="1"/>
    <col min="3" max="3" width="18.375" style="2" customWidth="1"/>
    <col min="4" max="4" width="11.50390625" style="1" customWidth="1"/>
    <col min="5" max="5" width="16.875" style="1" customWidth="1"/>
    <col min="6" max="16384" width="8.875" style="1" customWidth="1"/>
  </cols>
  <sheetData>
    <row r="1" spans="1:5" s="3" customFormat="1" ht="30" customHeight="1">
      <c r="A1" s="59" t="s">
        <v>33</v>
      </c>
      <c r="B1" s="60"/>
      <c r="C1" s="60"/>
      <c r="D1" s="60"/>
      <c r="E1" s="60"/>
    </row>
    <row r="2" spans="1:5" s="3" customFormat="1" ht="24.75" customHeight="1">
      <c r="A2" s="61"/>
      <c r="B2" s="61"/>
      <c r="C2" s="58"/>
      <c r="D2" s="4"/>
      <c r="E2" s="5" t="s">
        <v>17</v>
      </c>
    </row>
    <row r="3" spans="1:5" ht="20.25" customHeight="1">
      <c r="A3" s="62" t="s">
        <v>18</v>
      </c>
      <c r="B3" s="64" t="s">
        <v>19</v>
      </c>
      <c r="C3" s="65"/>
      <c r="D3" s="65"/>
      <c r="E3" s="65"/>
    </row>
    <row r="4" spans="1:5" s="6" customFormat="1" ht="21" customHeight="1">
      <c r="A4" s="63"/>
      <c r="B4" s="48" t="s">
        <v>68</v>
      </c>
      <c r="C4" s="49" t="s">
        <v>20</v>
      </c>
      <c r="D4" s="50" t="s">
        <v>21</v>
      </c>
      <c r="E4" s="51" t="s">
        <v>22</v>
      </c>
    </row>
    <row r="5" spans="3:4" s="7" customFormat="1" ht="15.75">
      <c r="C5" s="2" t="s">
        <v>23</v>
      </c>
      <c r="D5" s="8"/>
    </row>
    <row r="6" spans="4:5" ht="15.75">
      <c r="D6" s="8"/>
      <c r="E6" s="8"/>
    </row>
    <row r="7" spans="1:5" ht="16.5">
      <c r="A7" s="15" t="s">
        <v>32</v>
      </c>
      <c r="B7" s="16"/>
      <c r="C7" s="16">
        <f>SUM(C9:C11)</f>
        <v>94680437</v>
      </c>
      <c r="D7" s="8"/>
      <c r="E7" s="16">
        <f>SUM(E9:E12)</f>
        <v>94680437</v>
      </c>
    </row>
    <row r="8" spans="1:5" ht="15.75">
      <c r="A8" s="1" t="s">
        <v>23</v>
      </c>
      <c r="B8" s="2" t="s">
        <v>23</v>
      </c>
      <c r="C8" s="2" t="s">
        <v>23</v>
      </c>
      <c r="D8" s="10"/>
      <c r="E8" s="2" t="s">
        <v>23</v>
      </c>
    </row>
    <row r="9" spans="1:5" ht="16.5">
      <c r="A9" s="9" t="s">
        <v>25</v>
      </c>
      <c r="B9" s="2"/>
      <c r="C9" s="2">
        <v>3021862</v>
      </c>
      <c r="D9" s="10"/>
      <c r="E9" s="2">
        <v>3021862</v>
      </c>
    </row>
    <row r="10" spans="1:5" ht="16.5">
      <c r="A10" s="10" t="s">
        <v>24</v>
      </c>
      <c r="B10" s="2"/>
      <c r="C10" s="2">
        <v>9982586</v>
      </c>
      <c r="D10" s="10"/>
      <c r="E10" s="2">
        <v>9982586</v>
      </c>
    </row>
    <row r="11" spans="1:5" ht="16.5">
      <c r="A11" s="10" t="s">
        <v>26</v>
      </c>
      <c r="B11" s="2"/>
      <c r="C11" s="2">
        <v>81675989</v>
      </c>
      <c r="D11" s="10"/>
      <c r="E11" s="2">
        <v>81675989</v>
      </c>
    </row>
    <row r="12" spans="1:5" ht="15.75">
      <c r="A12" s="8"/>
      <c r="B12" s="2"/>
      <c r="D12" s="8"/>
      <c r="E12" s="2"/>
    </row>
    <row r="13" spans="1:5" ht="15.75">
      <c r="A13" s="8"/>
      <c r="B13" s="2"/>
      <c r="D13" s="8"/>
      <c r="E13" s="2"/>
    </row>
    <row r="14" spans="1:5" ht="15.75">
      <c r="A14" s="8"/>
      <c r="B14" s="2"/>
      <c r="D14" s="8"/>
      <c r="E14" s="2"/>
    </row>
    <row r="15" spans="1:5" ht="16.5">
      <c r="A15" s="15" t="s">
        <v>58</v>
      </c>
      <c r="B15" s="16"/>
      <c r="C15" s="16">
        <f>SUM(C17:C19)</f>
        <v>24949561</v>
      </c>
      <c r="D15" s="17"/>
      <c r="E15" s="16">
        <f>SUM(E17:E19)</f>
        <v>24949561</v>
      </c>
    </row>
    <row r="16" spans="1:5" ht="15.75">
      <c r="A16" s="10"/>
      <c r="B16" s="2"/>
      <c r="D16" s="10"/>
      <c r="E16" s="2"/>
    </row>
    <row r="17" spans="1:5" ht="16.5">
      <c r="A17" s="10" t="s">
        <v>27</v>
      </c>
      <c r="B17" s="2"/>
      <c r="C17" s="2">
        <v>6999869</v>
      </c>
      <c r="D17" s="10"/>
      <c r="E17" s="2">
        <v>6999869</v>
      </c>
    </row>
    <row r="18" spans="1:5" ht="16.5">
      <c r="A18" s="10" t="s">
        <v>28</v>
      </c>
      <c r="B18" s="2"/>
      <c r="C18" s="2">
        <v>0</v>
      </c>
      <c r="D18" s="10"/>
      <c r="E18" s="2">
        <v>0</v>
      </c>
    </row>
    <row r="19" spans="1:5" ht="16.5">
      <c r="A19" s="10" t="s">
        <v>29</v>
      </c>
      <c r="B19" s="2"/>
      <c r="C19" s="2">
        <v>17949692</v>
      </c>
      <c r="D19" s="10"/>
      <c r="E19" s="2">
        <v>17949692</v>
      </c>
    </row>
    <row r="20" ht="15.75">
      <c r="B20" s="2"/>
    </row>
    <row r="21" spans="1:5" ht="16.5">
      <c r="A21" s="55"/>
      <c r="B21" s="2"/>
      <c r="C21" s="16"/>
      <c r="D21" s="10"/>
      <c r="E21" s="16"/>
    </row>
    <row r="22" spans="1:5" ht="16.5">
      <c r="A22" s="55"/>
      <c r="B22" s="2"/>
      <c r="C22" s="16"/>
      <c r="D22" s="10"/>
      <c r="E22" s="16"/>
    </row>
    <row r="23" spans="1:5" ht="16.5">
      <c r="A23" s="11"/>
      <c r="B23" s="2"/>
      <c r="D23" s="10"/>
      <c r="E23" s="16"/>
    </row>
    <row r="24" spans="1:5" ht="16.5">
      <c r="A24" s="11"/>
      <c r="B24" s="2"/>
      <c r="D24" s="10"/>
      <c r="E24" s="16"/>
    </row>
    <row r="25" spans="1:5" ht="16.5">
      <c r="A25" s="55"/>
      <c r="B25" s="2"/>
      <c r="C25" s="16"/>
      <c r="D25" s="10"/>
      <c r="E25" s="16"/>
    </row>
    <row r="26" spans="1:5" ht="15.75">
      <c r="A26" s="10"/>
      <c r="B26" s="2"/>
      <c r="D26" s="10"/>
      <c r="E26" s="2"/>
    </row>
    <row r="27" spans="1:5" ht="15.75">
      <c r="A27" s="10"/>
      <c r="B27" s="2"/>
      <c r="D27" s="10"/>
      <c r="E27" s="2"/>
    </row>
    <row r="28" spans="1:5" ht="15.75">
      <c r="A28" s="10"/>
      <c r="B28" s="2"/>
      <c r="D28" s="10"/>
      <c r="E28" s="2"/>
    </row>
    <row r="29" spans="1:5" ht="15.75">
      <c r="A29" s="10"/>
      <c r="B29" s="2"/>
      <c r="D29" s="10"/>
      <c r="E29" s="2"/>
    </row>
    <row r="30" spans="1:5" ht="15.75">
      <c r="A30" s="10"/>
      <c r="B30" s="2"/>
      <c r="D30" s="10"/>
      <c r="E30" s="2"/>
    </row>
    <row r="31" spans="1:5" ht="15.75">
      <c r="A31" s="10"/>
      <c r="B31" s="2"/>
      <c r="D31" s="10"/>
      <c r="E31" s="2"/>
    </row>
    <row r="32" spans="1:5" ht="15.75">
      <c r="A32" s="10"/>
      <c r="B32" s="2"/>
      <c r="D32" s="10"/>
      <c r="E32" s="2"/>
    </row>
    <row r="33" spans="1:5" ht="15.75">
      <c r="A33" s="10"/>
      <c r="B33" s="2"/>
      <c r="D33" s="10"/>
      <c r="E33" s="2"/>
    </row>
    <row r="34" spans="1:5" ht="15.75">
      <c r="A34" s="10"/>
      <c r="B34" s="2"/>
      <c r="D34" s="10"/>
      <c r="E34" s="2"/>
    </row>
    <row r="35" spans="1:5" ht="15.75">
      <c r="A35" s="10"/>
      <c r="B35" s="2"/>
      <c r="D35" s="10"/>
      <c r="E35" s="2"/>
    </row>
    <row r="36" spans="1:5" ht="15.75">
      <c r="A36" s="10"/>
      <c r="B36" s="2"/>
      <c r="D36" s="10"/>
      <c r="E36" s="2"/>
    </row>
    <row r="37" spans="1:5" ht="15.75">
      <c r="A37" s="10"/>
      <c r="B37" s="2"/>
      <c r="D37" s="10"/>
      <c r="E37" s="2"/>
    </row>
    <row r="38" spans="1:5" ht="15.75">
      <c r="A38" s="10"/>
      <c r="B38" s="2"/>
      <c r="D38" s="10"/>
      <c r="E38" s="2"/>
    </row>
    <row r="39" spans="1:5" ht="15.75">
      <c r="A39" s="10"/>
      <c r="B39" s="2"/>
      <c r="D39" s="10"/>
      <c r="E39" s="2"/>
    </row>
    <row r="40" spans="1:5" ht="16.5">
      <c r="A40" s="11"/>
      <c r="B40" s="2"/>
      <c r="D40" s="10"/>
      <c r="E40" s="2"/>
    </row>
    <row r="41" spans="1:5" ht="15.75">
      <c r="A41" s="10"/>
      <c r="B41" s="2"/>
      <c r="D41" s="10"/>
      <c r="E41" s="2"/>
    </row>
    <row r="42" spans="1:5" s="7" customFormat="1" ht="18.75" customHeight="1">
      <c r="A42" s="12" t="s">
        <v>64</v>
      </c>
      <c r="B42" s="13"/>
      <c r="C42" s="13">
        <f>C7-C15</f>
        <v>69730876</v>
      </c>
      <c r="D42" s="14"/>
      <c r="E42" s="13">
        <f>E7-E15</f>
        <v>69730876</v>
      </c>
    </row>
    <row r="44" spans="1:4" ht="17.25" customHeight="1">
      <c r="A44" s="57"/>
      <c r="B44" s="57"/>
      <c r="C44" s="58"/>
      <c r="D44" s="10"/>
    </row>
    <row r="45" ht="15.75">
      <c r="D45" s="10"/>
    </row>
    <row r="47" spans="1:2" ht="15.75">
      <c r="A47" s="10"/>
      <c r="B47" s="10"/>
    </row>
    <row r="54" spans="1:2" ht="15.75">
      <c r="A54" s="10" t="s">
        <v>30</v>
      </c>
      <c r="B54" s="10"/>
    </row>
  </sheetData>
  <sheetProtection/>
  <mergeCells count="5">
    <mergeCell ref="A44:C44"/>
    <mergeCell ref="A1:E1"/>
    <mergeCell ref="A2:C2"/>
    <mergeCell ref="A3:A4"/>
    <mergeCell ref="B3:E3"/>
  </mergeCells>
  <printOptions horizontalCentered="1"/>
  <pageMargins left="0.5511811023622047" right="0.5511811023622047" top="0.7874015748031497" bottom="0.787401574803149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2"/>
  <sheetViews>
    <sheetView tabSelected="1" view="pageBreakPreview" zoomScaleSheetLayoutView="100" zoomScalePageLayoutView="0" workbookViewId="0" topLeftCell="A2">
      <selection activeCell="E2" sqref="E2:G2"/>
    </sheetView>
  </sheetViews>
  <sheetFormatPr defaultColWidth="9.00390625" defaultRowHeight="16.5"/>
  <cols>
    <col min="1" max="1" width="17.25390625" style="19" customWidth="1"/>
    <col min="2" max="2" width="9.50390625" style="19" customWidth="1"/>
    <col min="3" max="3" width="17.125" style="19" customWidth="1"/>
    <col min="4" max="4" width="18.375" style="19" customWidth="1"/>
    <col min="5" max="5" width="8.125" style="19" customWidth="1"/>
    <col min="6" max="6" width="18.375" style="19" customWidth="1"/>
    <col min="7" max="7" width="8.125" style="19" customWidth="1"/>
    <col min="8" max="8" width="19.375" style="19" customWidth="1"/>
    <col min="9" max="9" width="10.875" style="19" customWidth="1"/>
    <col min="10" max="10" width="20.00390625" style="19" customWidth="1"/>
    <col min="11" max="11" width="20.125" style="19" customWidth="1"/>
    <col min="12" max="12" width="7.75390625" style="19" customWidth="1"/>
    <col min="13" max="13" width="20.25390625" style="19" customWidth="1"/>
    <col min="14" max="14" width="11.125" style="19" customWidth="1"/>
    <col min="15" max="16384" width="9.00390625" style="19" customWidth="1"/>
  </cols>
  <sheetData>
    <row r="1" spans="2:14" s="20" customFormat="1" ht="30" customHeight="1">
      <c r="B1" s="21"/>
      <c r="C1" s="21"/>
      <c r="D1" s="21"/>
      <c r="E1" s="21"/>
      <c r="F1" s="21"/>
      <c r="G1" s="22" t="s">
        <v>34</v>
      </c>
      <c r="H1" s="23" t="s">
        <v>31</v>
      </c>
      <c r="I1" s="24"/>
      <c r="J1" s="24"/>
      <c r="K1" s="24"/>
      <c r="L1" s="24"/>
      <c r="M1" s="24"/>
      <c r="N1" s="24"/>
    </row>
    <row r="2" spans="1:14" ht="24.75" customHeight="1">
      <c r="A2" s="18" t="s">
        <v>12</v>
      </c>
      <c r="E2" s="78" t="s">
        <v>71</v>
      </c>
      <c r="F2" s="78"/>
      <c r="G2" s="78"/>
      <c r="H2" s="66" t="s">
        <v>65</v>
      </c>
      <c r="I2" s="67"/>
      <c r="J2" s="67"/>
      <c r="M2" s="68" t="s">
        <v>60</v>
      </c>
      <c r="N2" s="68"/>
    </row>
    <row r="3" spans="1:14" s="25" customFormat="1" ht="24.75" customHeight="1">
      <c r="A3" s="69" t="s">
        <v>14</v>
      </c>
      <c r="B3" s="70"/>
      <c r="C3" s="71" t="s">
        <v>2</v>
      </c>
      <c r="D3" s="73" t="s">
        <v>59</v>
      </c>
      <c r="E3" s="75" t="s">
        <v>13</v>
      </c>
      <c r="F3" s="77" t="s">
        <v>15</v>
      </c>
      <c r="G3" s="69"/>
      <c r="H3" s="69" t="s">
        <v>14</v>
      </c>
      <c r="I3" s="70"/>
      <c r="J3" s="71" t="s">
        <v>2</v>
      </c>
      <c r="K3" s="73" t="s">
        <v>59</v>
      </c>
      <c r="L3" s="75" t="s">
        <v>13</v>
      </c>
      <c r="M3" s="77" t="s">
        <v>15</v>
      </c>
      <c r="N3" s="69"/>
    </row>
    <row r="4" spans="1:14" s="25" customFormat="1" ht="22.5" customHeight="1">
      <c r="A4" s="26" t="s">
        <v>16</v>
      </c>
      <c r="B4" s="27" t="s">
        <v>1</v>
      </c>
      <c r="C4" s="72"/>
      <c r="D4" s="74"/>
      <c r="E4" s="76"/>
      <c r="F4" s="28" t="s">
        <v>0</v>
      </c>
      <c r="G4" s="29" t="s">
        <v>1</v>
      </c>
      <c r="H4" s="26" t="s">
        <v>16</v>
      </c>
      <c r="I4" s="27" t="s">
        <v>1</v>
      </c>
      <c r="J4" s="72"/>
      <c r="K4" s="74"/>
      <c r="L4" s="76"/>
      <c r="M4" s="28" t="s">
        <v>0</v>
      </c>
      <c r="N4" s="29" t="s">
        <v>1</v>
      </c>
    </row>
    <row r="5" spans="2:14" s="25" customFormat="1" ht="16.5" customHeight="1">
      <c r="B5" s="30"/>
      <c r="C5" s="30"/>
      <c r="D5" s="30"/>
      <c r="E5" s="30"/>
      <c r="F5" s="30"/>
      <c r="G5" s="30"/>
      <c r="I5" s="30"/>
      <c r="J5" s="30"/>
      <c r="K5" s="30"/>
      <c r="L5" s="30"/>
      <c r="M5" s="30"/>
      <c r="N5" s="30"/>
    </row>
    <row r="6" spans="1:14" s="32" customFormat="1" ht="15.75">
      <c r="A6" s="31">
        <f>A8+A16+A26</f>
        <v>1102707855.21</v>
      </c>
      <c r="B6" s="52">
        <v>100</v>
      </c>
      <c r="C6" s="54" t="s">
        <v>4</v>
      </c>
      <c r="D6" s="31">
        <f>D8+D16+D26</f>
        <v>1172437331.21</v>
      </c>
      <c r="E6" s="31"/>
      <c r="F6" s="31">
        <f>D6+E6</f>
        <v>1172437331.21</v>
      </c>
      <c r="G6" s="52">
        <v>100</v>
      </c>
      <c r="H6" s="31">
        <f>H8+H16+H21</f>
        <v>57290055</v>
      </c>
      <c r="I6" s="31">
        <f>+H6/+H$49*100</f>
        <v>5.195397378310107</v>
      </c>
      <c r="J6" s="37" t="s">
        <v>61</v>
      </c>
      <c r="K6" s="31">
        <f>K8+K16+K21</f>
        <v>57288655</v>
      </c>
      <c r="L6" s="31"/>
      <c r="M6" s="31">
        <f>K6+L6</f>
        <v>57288655</v>
      </c>
      <c r="N6" s="31">
        <f>+M6/+M$49*100</f>
        <v>4.886287179279415</v>
      </c>
    </row>
    <row r="7" spans="1:14" s="25" customFormat="1" ht="15.75">
      <c r="A7" s="33"/>
      <c r="B7" s="33"/>
      <c r="D7" s="33"/>
      <c r="E7" s="33"/>
      <c r="F7" s="33"/>
      <c r="G7" s="33">
        <f>+F7/+F$49*100</f>
        <v>0</v>
      </c>
      <c r="H7" s="33"/>
      <c r="I7" s="31"/>
      <c r="K7" s="33"/>
      <c r="L7" s="33"/>
      <c r="M7" s="31">
        <f>K7+L7</f>
        <v>0</v>
      </c>
      <c r="N7" s="31"/>
    </row>
    <row r="8" spans="1:14" s="35" customFormat="1" ht="15.75">
      <c r="A8" s="38">
        <f>SUM(A10:A13)</f>
        <v>833756411</v>
      </c>
      <c r="B8" s="31">
        <f>+A8/+A$49*100</f>
        <v>75.60990946611324</v>
      </c>
      <c r="C8" s="46" t="s">
        <v>5</v>
      </c>
      <c r="D8" s="38">
        <f>SUM(D10:D13)</f>
        <v>903485887</v>
      </c>
      <c r="E8" s="38"/>
      <c r="F8" s="31">
        <f>D8+E8</f>
        <v>903485887</v>
      </c>
      <c r="G8" s="31">
        <f>+F8/+F$49*100</f>
        <v>77.06048442414982</v>
      </c>
      <c r="H8" s="38">
        <f>SUM(H10:H12)</f>
        <v>12300</v>
      </c>
      <c r="I8" s="31">
        <f>+H8/+H$49*100</f>
        <v>0.0011154359644656357</v>
      </c>
      <c r="J8" s="46" t="s">
        <v>42</v>
      </c>
      <c r="K8" s="38">
        <f>SUM(K10:K13)</f>
        <v>9000</v>
      </c>
      <c r="L8" s="38"/>
      <c r="M8" s="31">
        <f>K8+L8</f>
        <v>9000</v>
      </c>
      <c r="N8" s="31">
        <f>+M8/+M$49*100</f>
        <v>0.0007676316473744188</v>
      </c>
    </row>
    <row r="9" spans="1:14" s="25" customFormat="1" ht="15.75">
      <c r="A9" s="33"/>
      <c r="B9" s="33"/>
      <c r="D9" s="33"/>
      <c r="E9" s="33"/>
      <c r="F9" s="33"/>
      <c r="G9" s="33"/>
      <c r="H9" s="33"/>
      <c r="I9" s="33"/>
      <c r="K9" s="33"/>
      <c r="L9" s="33"/>
      <c r="M9" s="31"/>
      <c r="N9" s="33"/>
    </row>
    <row r="10" spans="1:14" s="25" customFormat="1" ht="15.75">
      <c r="A10" s="33">
        <v>819784570</v>
      </c>
      <c r="B10" s="33">
        <f>+A10/+A$49*100</f>
        <v>74.34286117821115</v>
      </c>
      <c r="C10" s="18" t="s">
        <v>6</v>
      </c>
      <c r="D10" s="33">
        <v>889498046</v>
      </c>
      <c r="E10" s="33"/>
      <c r="F10" s="33">
        <f>D10+E10</f>
        <v>889498046</v>
      </c>
      <c r="G10" s="33">
        <f>+F10/+F$49*100</f>
        <v>75.86742782081188</v>
      </c>
      <c r="H10" s="33"/>
      <c r="I10" s="33">
        <f>+H10/+H$49*100</f>
        <v>0</v>
      </c>
      <c r="J10" s="18" t="s">
        <v>43</v>
      </c>
      <c r="K10" s="33"/>
      <c r="L10" s="33"/>
      <c r="M10" s="33">
        <f>K10+L10</f>
        <v>0</v>
      </c>
      <c r="N10" s="33">
        <f>+M10/+M$49*100</f>
        <v>0</v>
      </c>
    </row>
    <row r="11" spans="1:14" s="25" customFormat="1" ht="15.75">
      <c r="A11" s="33">
        <v>0</v>
      </c>
      <c r="B11" s="33">
        <f>+A11/+A$49*100</f>
        <v>0</v>
      </c>
      <c r="C11" s="36" t="s">
        <v>63</v>
      </c>
      <c r="D11" s="33"/>
      <c r="E11" s="33"/>
      <c r="F11" s="33">
        <f>D11+E11</f>
        <v>0</v>
      </c>
      <c r="G11" s="33">
        <f>+F11/+F$49*100</f>
        <v>0</v>
      </c>
      <c r="H11" s="33">
        <v>12300</v>
      </c>
      <c r="I11" s="33">
        <f>+H11/+H$49*100</f>
        <v>0.0011154359644656357</v>
      </c>
      <c r="J11" s="18" t="s">
        <v>44</v>
      </c>
      <c r="K11" s="33">
        <v>9000</v>
      </c>
      <c r="L11" s="33"/>
      <c r="M11" s="33">
        <f>K11+L11</f>
        <v>9000</v>
      </c>
      <c r="N11" s="33">
        <f>+M11/+M$49*100</f>
        <v>0.0007676316473744188</v>
      </c>
    </row>
    <row r="12" spans="1:14" s="25" customFormat="1" ht="15.75">
      <c r="A12" s="33">
        <v>12176285</v>
      </c>
      <c r="B12" s="33">
        <f>+A12/+A$49*100</f>
        <v>1.1042167644376801</v>
      </c>
      <c r="C12" s="18" t="s">
        <v>7</v>
      </c>
      <c r="D12" s="33">
        <v>11890130</v>
      </c>
      <c r="E12" s="33"/>
      <c r="F12" s="33">
        <f>D12+E12</f>
        <v>11890130</v>
      </c>
      <c r="G12" s="33">
        <f>+F12/+F$49*100</f>
        <v>1.014137786599556</v>
      </c>
      <c r="H12" s="33"/>
      <c r="I12" s="33">
        <f>+H12/+H$49*100</f>
        <v>0</v>
      </c>
      <c r="J12" s="25" t="s">
        <v>45</v>
      </c>
      <c r="K12" s="33"/>
      <c r="L12" s="33"/>
      <c r="M12" s="33">
        <f>K12+L12</f>
        <v>0</v>
      </c>
      <c r="N12" s="33">
        <f>+M12/+M$49*100</f>
        <v>0</v>
      </c>
    </row>
    <row r="13" spans="1:14" s="25" customFormat="1" ht="15.75">
      <c r="A13" s="33">
        <v>1795556</v>
      </c>
      <c r="B13" s="33">
        <f>+A13/+A$49*100</f>
        <v>0.16283152346439517</v>
      </c>
      <c r="C13" s="36" t="s">
        <v>35</v>
      </c>
      <c r="D13" s="33">
        <v>2097711</v>
      </c>
      <c r="E13" s="33"/>
      <c r="F13" s="33">
        <f>D13+E13</f>
        <v>2097711</v>
      </c>
      <c r="G13" s="33">
        <f>+F13/+F$49*100</f>
        <v>0.17891881673838228</v>
      </c>
      <c r="K13" s="33"/>
      <c r="L13" s="33"/>
      <c r="M13" s="33">
        <f>K13+L13</f>
        <v>0</v>
      </c>
      <c r="N13" s="33">
        <f>+M13/+M$49*100</f>
        <v>0</v>
      </c>
    </row>
    <row r="14" spans="8:14" s="25" customFormat="1" ht="15.75">
      <c r="H14" s="33"/>
      <c r="I14" s="33"/>
      <c r="J14" s="18"/>
      <c r="K14" s="33"/>
      <c r="L14" s="33"/>
      <c r="M14" s="31"/>
      <c r="N14" s="33"/>
    </row>
    <row r="15" spans="1:13" s="25" customFormat="1" ht="15.75">
      <c r="A15" s="33">
        <v>0</v>
      </c>
      <c r="B15" s="33"/>
      <c r="D15" s="33">
        <v>0</v>
      </c>
      <c r="E15" s="33"/>
      <c r="F15" s="33">
        <f>D15-E15</f>
        <v>0</v>
      </c>
      <c r="G15" s="33"/>
      <c r="M15" s="31"/>
    </row>
    <row r="16" spans="1:14" s="35" customFormat="1" ht="15.75">
      <c r="A16" s="38">
        <f>SUM(A18:A23)</f>
        <v>268951444.21</v>
      </c>
      <c r="B16" s="31">
        <f>+A16/+A$49*100</f>
        <v>24.390090533886763</v>
      </c>
      <c r="C16" s="47" t="s">
        <v>9</v>
      </c>
      <c r="D16" s="38">
        <f>SUM(D18:D23)</f>
        <v>268951444.21</v>
      </c>
      <c r="E16" s="38"/>
      <c r="F16" s="31">
        <f>D16+E16</f>
        <v>268951444.21</v>
      </c>
      <c r="G16" s="31">
        <f>+F16/+F$49*100</f>
        <v>22.939515575850166</v>
      </c>
      <c r="H16" s="31">
        <f>H18</f>
        <v>55897325</v>
      </c>
      <c r="I16" s="31">
        <f>+H16/+H$49*100</f>
        <v>5.0690964733678125</v>
      </c>
      <c r="J16" s="35" t="s">
        <v>46</v>
      </c>
      <c r="K16" s="31">
        <f>K18</f>
        <v>55897325</v>
      </c>
      <c r="L16" s="31"/>
      <c r="M16" s="31">
        <f>K16+L16</f>
        <v>55897325</v>
      </c>
      <c r="N16" s="31">
        <f>+M16/+M$49*100</f>
        <v>4.767617297063698</v>
      </c>
    </row>
    <row r="17" spans="1:13" s="25" customFormat="1" ht="15.75">
      <c r="A17" s="38"/>
      <c r="B17" s="31"/>
      <c r="C17" s="47"/>
      <c r="D17" s="38"/>
      <c r="E17" s="38"/>
      <c r="F17" s="31"/>
      <c r="G17" s="31"/>
      <c r="M17" s="31"/>
    </row>
    <row r="18" spans="1:14" s="25" customFormat="1" ht="15.75">
      <c r="A18" s="33">
        <v>251042339</v>
      </c>
      <c r="B18" s="33">
        <f>+A18/+A$49*100</f>
        <v>22.765988091396284</v>
      </c>
      <c r="C18" s="25" t="s">
        <v>10</v>
      </c>
      <c r="D18" s="33">
        <v>251042339</v>
      </c>
      <c r="E18" s="33"/>
      <c r="F18" s="33">
        <f aca="true" t="shared" si="0" ref="F18:F23">D18+E18</f>
        <v>251042339</v>
      </c>
      <c r="G18" s="33">
        <f aca="true" t="shared" si="1" ref="G18:G23">+F18/+F$49*100</f>
        <v>21.41200491636638</v>
      </c>
      <c r="H18" s="33">
        <v>55897325</v>
      </c>
      <c r="I18" s="33">
        <f>+H18/+H$49*100</f>
        <v>5.0690964733678125</v>
      </c>
      <c r="J18" s="25" t="s">
        <v>47</v>
      </c>
      <c r="K18" s="33">
        <v>55897325</v>
      </c>
      <c r="L18" s="33"/>
      <c r="M18" s="33">
        <f>K18+L18</f>
        <v>55897325</v>
      </c>
      <c r="N18" s="33">
        <f>+M18/+M$49*100</f>
        <v>4.767617297063698</v>
      </c>
    </row>
    <row r="19" spans="1:13" s="25" customFormat="1" ht="15.75">
      <c r="A19" s="33">
        <v>0</v>
      </c>
      <c r="B19" s="33">
        <f>+A19/+A$49*100</f>
        <v>0</v>
      </c>
      <c r="C19" s="25" t="s">
        <v>36</v>
      </c>
      <c r="D19" s="33"/>
      <c r="E19" s="33"/>
      <c r="F19" s="33">
        <f t="shared" si="0"/>
        <v>0</v>
      </c>
      <c r="G19" s="33">
        <f t="shared" si="1"/>
        <v>0</v>
      </c>
      <c r="M19" s="31"/>
    </row>
    <row r="20" spans="1:13" s="25" customFormat="1" ht="15.75">
      <c r="A20" s="33">
        <v>17909105.21</v>
      </c>
      <c r="B20" s="33">
        <f>+A20/+A$49*100</f>
        <v>1.6241024424904806</v>
      </c>
      <c r="C20" s="25" t="s">
        <v>37</v>
      </c>
      <c r="D20" s="33">
        <v>17909105.21</v>
      </c>
      <c r="E20" s="33"/>
      <c r="F20" s="33">
        <f t="shared" si="0"/>
        <v>17909105.21</v>
      </c>
      <c r="G20" s="33">
        <f t="shared" si="1"/>
        <v>1.5275106594837884</v>
      </c>
      <c r="M20" s="31"/>
    </row>
    <row r="21" spans="1:14" s="25" customFormat="1" ht="15.75">
      <c r="A21" s="33"/>
      <c r="B21" s="33">
        <f>+A21/+A$49*100</f>
        <v>0</v>
      </c>
      <c r="C21" s="36" t="s">
        <v>38</v>
      </c>
      <c r="D21" s="33"/>
      <c r="E21" s="33"/>
      <c r="F21" s="33">
        <f t="shared" si="0"/>
        <v>0</v>
      </c>
      <c r="G21" s="33">
        <f t="shared" si="1"/>
        <v>0</v>
      </c>
      <c r="H21" s="38">
        <f>H23+H24</f>
        <v>1380430</v>
      </c>
      <c r="I21" s="31">
        <f>+H21/+H$49*100</f>
        <v>0.12518546897782906</v>
      </c>
      <c r="J21" s="47" t="s">
        <v>48</v>
      </c>
      <c r="K21" s="38">
        <f>K23+K24</f>
        <v>1382330</v>
      </c>
      <c r="L21" s="38"/>
      <c r="M21" s="31">
        <f>K21+L21</f>
        <v>1382330</v>
      </c>
      <c r="N21" s="31">
        <f>+M21/+M$49*100</f>
        <v>0.11790225056834225</v>
      </c>
    </row>
    <row r="22" spans="1:13" s="25" customFormat="1" ht="15.75">
      <c r="A22" s="33"/>
      <c r="B22" s="33">
        <f>+A22/+A$49*100</f>
        <v>0</v>
      </c>
      <c r="C22" s="36" t="s">
        <v>39</v>
      </c>
      <c r="D22" s="33">
        <v>0</v>
      </c>
      <c r="E22" s="33"/>
      <c r="F22" s="33">
        <f t="shared" si="0"/>
        <v>0</v>
      </c>
      <c r="G22" s="33">
        <f t="shared" si="1"/>
        <v>0</v>
      </c>
      <c r="H22" s="31"/>
      <c r="M22" s="31"/>
    </row>
    <row r="23" spans="1:14" s="25" customFormat="1" ht="15.75">
      <c r="A23" s="33">
        <v>0</v>
      </c>
      <c r="B23" s="33"/>
      <c r="C23" s="36" t="s">
        <v>40</v>
      </c>
      <c r="D23" s="33">
        <v>0</v>
      </c>
      <c r="E23" s="33"/>
      <c r="F23" s="33">
        <f t="shared" si="0"/>
        <v>0</v>
      </c>
      <c r="G23" s="33">
        <f t="shared" si="1"/>
        <v>0</v>
      </c>
      <c r="H23" s="33">
        <v>1380430</v>
      </c>
      <c r="I23" s="33">
        <f>+H23/+H$49*100</f>
        <v>0.12518546897782906</v>
      </c>
      <c r="J23" s="25" t="s">
        <v>49</v>
      </c>
      <c r="K23" s="33">
        <v>1382330</v>
      </c>
      <c r="L23" s="33"/>
      <c r="M23" s="33">
        <f>K23+L23</f>
        <v>1382330</v>
      </c>
      <c r="N23" s="33">
        <f>+M23/+M$49*100</f>
        <v>0.11790225056834225</v>
      </c>
    </row>
    <row r="24" spans="2:14" s="25" customFormat="1" ht="15.75">
      <c r="B24" s="33"/>
      <c r="H24" s="31">
        <v>0</v>
      </c>
      <c r="I24" s="33">
        <f>+H24/+H$49*100</f>
        <v>0</v>
      </c>
      <c r="J24" s="33" t="s">
        <v>50</v>
      </c>
      <c r="K24" s="33">
        <v>0</v>
      </c>
      <c r="L24" s="33"/>
      <c r="M24" s="31">
        <f>K24+L24</f>
        <v>0</v>
      </c>
      <c r="N24" s="33">
        <f>+M24/+M$49*100</f>
        <v>0</v>
      </c>
    </row>
    <row r="25" spans="2:14" s="25" customFormat="1" ht="15.75">
      <c r="B25" s="33"/>
      <c r="H25" s="33"/>
      <c r="I25" s="33"/>
      <c r="K25" s="33"/>
      <c r="L25" s="33"/>
      <c r="M25" s="31"/>
      <c r="N25" s="33"/>
    </row>
    <row r="26" spans="1:13" s="35" customFormat="1" ht="15.75">
      <c r="A26" s="38">
        <f>SUM(A28)</f>
        <v>0</v>
      </c>
      <c r="B26" s="31"/>
      <c r="C26" s="46" t="s">
        <v>11</v>
      </c>
      <c r="D26" s="38">
        <f>SUM(D28)</f>
        <v>0</v>
      </c>
      <c r="E26" s="38"/>
      <c r="F26" s="31">
        <f>D26+E26</f>
        <v>0</v>
      </c>
      <c r="G26" s="31"/>
      <c r="M26" s="31"/>
    </row>
    <row r="27" spans="1:14" s="25" customFormat="1" ht="15.75">
      <c r="A27" s="33" t="s">
        <v>8</v>
      </c>
      <c r="B27" s="33"/>
      <c r="C27" s="25" t="s">
        <v>8</v>
      </c>
      <c r="D27" s="33" t="s">
        <v>8</v>
      </c>
      <c r="E27" s="33"/>
      <c r="F27" s="33"/>
      <c r="G27" s="33"/>
      <c r="H27" s="31">
        <f>H29+H35+H41</f>
        <v>1045417800.210001</v>
      </c>
      <c r="I27" s="31">
        <f>+H27/+H$49*100</f>
        <v>94.8046026216899</v>
      </c>
      <c r="J27" s="37" t="s">
        <v>51</v>
      </c>
      <c r="K27" s="31">
        <f>K29+K35+K41</f>
        <v>1115148676.210001</v>
      </c>
      <c r="L27" s="38"/>
      <c r="M27" s="31">
        <f>K27+L27</f>
        <v>1115148676.210001</v>
      </c>
      <c r="N27" s="31">
        <f>+M27/+M$49*100</f>
        <v>95.1137128207206</v>
      </c>
    </row>
    <row r="28" spans="1:13" s="25" customFormat="1" ht="15.75">
      <c r="A28" s="33"/>
      <c r="B28" s="33"/>
      <c r="C28" s="18" t="s">
        <v>41</v>
      </c>
      <c r="D28" s="33"/>
      <c r="E28" s="33"/>
      <c r="F28" s="33">
        <f>D28+E28</f>
        <v>0</v>
      </c>
      <c r="G28" s="33"/>
      <c r="M28" s="31"/>
    </row>
    <row r="29" spans="1:14" s="25" customFormat="1" ht="15.75">
      <c r="A29" s="33"/>
      <c r="B29" s="33"/>
      <c r="C29" s="36"/>
      <c r="D29" s="33"/>
      <c r="E29" s="33"/>
      <c r="F29" s="33">
        <f>D29-E29</f>
        <v>0</v>
      </c>
      <c r="G29" s="33"/>
      <c r="H29" s="38">
        <f>SUM(H31:H32)</f>
        <v>10332300000</v>
      </c>
      <c r="I29" s="31">
        <f>+H29/+H$49*100</f>
        <v>936.9934159063648</v>
      </c>
      <c r="J29" s="35" t="s">
        <v>52</v>
      </c>
      <c r="K29" s="38">
        <v>10332300000</v>
      </c>
      <c r="L29" s="31"/>
      <c r="M29" s="31">
        <f>K29+L29</f>
        <v>10332300000</v>
      </c>
      <c r="N29" s="31">
        <f>+M29/+M$49*100</f>
        <v>881.2667189074117</v>
      </c>
    </row>
    <row r="30" spans="1:14" s="25" customFormat="1" ht="15.75">
      <c r="A30" s="33">
        <v>0</v>
      </c>
      <c r="B30" s="33"/>
      <c r="C30" s="39"/>
      <c r="D30" s="33">
        <v>0</v>
      </c>
      <c r="E30" s="33"/>
      <c r="F30" s="33">
        <f>D30-E30</f>
        <v>0</v>
      </c>
      <c r="G30" s="33"/>
      <c r="H30" s="34"/>
      <c r="I30" s="33"/>
      <c r="K30" s="34"/>
      <c r="L30" s="33"/>
      <c r="M30" s="31"/>
      <c r="N30" s="33"/>
    </row>
    <row r="31" spans="1:14" s="25" customFormat="1" ht="15.75">
      <c r="A31" s="33"/>
      <c r="B31" s="33"/>
      <c r="C31" s="36"/>
      <c r="D31" s="33"/>
      <c r="E31" s="33"/>
      <c r="F31" s="33"/>
      <c r="G31" s="33"/>
      <c r="H31" s="33">
        <v>10332300000</v>
      </c>
      <c r="I31" s="33">
        <f>+H31/+H$49*100</f>
        <v>936.9934159063648</v>
      </c>
      <c r="J31" s="25" t="s">
        <v>53</v>
      </c>
      <c r="K31" s="33">
        <v>10332300000</v>
      </c>
      <c r="L31" s="33"/>
      <c r="M31" s="33">
        <f>K31+L31</f>
        <v>10332300000</v>
      </c>
      <c r="N31" s="33">
        <f>+M31/+M$49*100</f>
        <v>881.2667189074117</v>
      </c>
    </row>
    <row r="32" spans="1:14" s="25" customFormat="1" ht="15.75">
      <c r="A32" s="31">
        <f>A34</f>
        <v>0</v>
      </c>
      <c r="B32" s="31"/>
      <c r="C32" s="47"/>
      <c r="D32" s="31">
        <f>D34</f>
        <v>0</v>
      </c>
      <c r="E32" s="31"/>
      <c r="F32" s="31">
        <f>D32-E32</f>
        <v>0</v>
      </c>
      <c r="G32" s="31"/>
      <c r="H32" s="33"/>
      <c r="I32" s="33">
        <f>+H32/+H$49*100</f>
        <v>0</v>
      </c>
      <c r="J32" s="25" t="s">
        <v>54</v>
      </c>
      <c r="K32" s="33"/>
      <c r="L32" s="33"/>
      <c r="M32" s="33">
        <f>K32+L32</f>
        <v>0</v>
      </c>
      <c r="N32" s="33">
        <f>+M32/+M$49*100</f>
        <v>0</v>
      </c>
    </row>
    <row r="33" spans="1:13" s="25" customFormat="1" ht="15.75">
      <c r="A33" s="33"/>
      <c r="B33" s="33"/>
      <c r="C33" s="36"/>
      <c r="D33" s="33"/>
      <c r="E33" s="33"/>
      <c r="F33" s="33"/>
      <c r="G33" s="33"/>
      <c r="M33" s="31"/>
    </row>
    <row r="34" spans="1:13" s="25" customFormat="1" ht="15.75">
      <c r="A34" s="33"/>
      <c r="B34" s="33"/>
      <c r="C34" s="39"/>
      <c r="D34" s="33">
        <v>0</v>
      </c>
      <c r="E34" s="33"/>
      <c r="F34" s="33">
        <f>D34-E34</f>
        <v>0</v>
      </c>
      <c r="G34" s="33"/>
      <c r="M34" s="31"/>
    </row>
    <row r="35" spans="1:14" s="25" customFormat="1" ht="15.75">
      <c r="A35" s="33"/>
      <c r="B35" s="33"/>
      <c r="C35" s="36"/>
      <c r="D35" s="33"/>
      <c r="E35" s="33"/>
      <c r="F35" s="33"/>
      <c r="G35" s="33"/>
      <c r="H35" s="31">
        <f>H37+H38</f>
        <v>-9305118123.539999</v>
      </c>
      <c r="I35" s="31">
        <f>+H35/+H$49*100</f>
        <v>-843.8425535445125</v>
      </c>
      <c r="J35" s="47" t="s">
        <v>67</v>
      </c>
      <c r="K35" s="31">
        <f>K37+K38</f>
        <v>-9235387247.539999</v>
      </c>
      <c r="L35" s="31"/>
      <c r="M35" s="31">
        <f>K35+L35</f>
        <v>-9235387247.539999</v>
      </c>
      <c r="N35" s="31">
        <f>+M35/+M$49*100</f>
        <v>-787.7083918855365</v>
      </c>
    </row>
    <row r="36" spans="8:14" s="25" customFormat="1" ht="15.75">
      <c r="H36" s="33"/>
      <c r="I36" s="33"/>
      <c r="J36" s="36"/>
      <c r="K36" s="33"/>
      <c r="L36" s="33"/>
      <c r="M36" s="31"/>
      <c r="N36" s="33"/>
    </row>
    <row r="37" spans="8:14" s="25" customFormat="1" ht="15.75">
      <c r="H37" s="33">
        <v>354.7</v>
      </c>
      <c r="I37" s="56" t="s">
        <v>69</v>
      </c>
      <c r="J37" s="39" t="s">
        <v>55</v>
      </c>
      <c r="K37" s="33">
        <v>354.7</v>
      </c>
      <c r="L37" s="33"/>
      <c r="M37" s="33">
        <f>K37+L37</f>
        <v>354.7</v>
      </c>
      <c r="N37" s="56" t="s">
        <v>70</v>
      </c>
    </row>
    <row r="38" spans="8:14" s="25" customFormat="1" ht="15.75">
      <c r="H38" s="33">
        <v>-9305118478.24</v>
      </c>
      <c r="I38" s="33">
        <f>+H38/+H$49*100</f>
        <v>-843.842585710784</v>
      </c>
      <c r="J38" s="36" t="s">
        <v>56</v>
      </c>
      <c r="K38" s="33">
        <v>-9235387602.24</v>
      </c>
      <c r="L38" s="33"/>
      <c r="M38" s="33">
        <f>K38+L38</f>
        <v>-9235387602.24</v>
      </c>
      <c r="N38" s="33">
        <f>+M38/+M$49*100</f>
        <v>-787.7084221387526</v>
      </c>
    </row>
    <row r="39" spans="1:14" s="25" customFormat="1" ht="15.75">
      <c r="A39" s="33">
        <v>0</v>
      </c>
      <c r="B39" s="33"/>
      <c r="D39" s="33">
        <v>0</v>
      </c>
      <c r="E39" s="33"/>
      <c r="F39" s="33">
        <f>D39-E39</f>
        <v>0</v>
      </c>
      <c r="G39" s="33"/>
      <c r="I39" s="33"/>
      <c r="M39" s="31"/>
      <c r="N39" s="33"/>
    </row>
    <row r="40" spans="1:14" s="25" customFormat="1" ht="15.75">
      <c r="A40" s="33"/>
      <c r="B40" s="33"/>
      <c r="D40" s="33"/>
      <c r="E40" s="33"/>
      <c r="F40" s="33"/>
      <c r="G40" s="33"/>
      <c r="I40" s="33"/>
      <c r="M40" s="31"/>
      <c r="N40" s="33"/>
    </row>
    <row r="41" spans="1:14" s="25" customFormat="1" ht="15.75">
      <c r="A41" s="33"/>
      <c r="B41" s="33"/>
      <c r="D41" s="33"/>
      <c r="E41" s="33"/>
      <c r="F41" s="33"/>
      <c r="G41" s="33"/>
      <c r="H41" s="31">
        <f>H43</f>
        <v>18235923.75</v>
      </c>
      <c r="I41" s="31">
        <f>+H41/+H$49*100</f>
        <v>1.6537402598376456</v>
      </c>
      <c r="J41" s="47" t="s">
        <v>62</v>
      </c>
      <c r="K41" s="31">
        <f>K43</f>
        <v>18235923.75</v>
      </c>
      <c r="L41" s="31"/>
      <c r="M41" s="31">
        <f>K41+L41</f>
        <v>18235923.75</v>
      </c>
      <c r="N41" s="31">
        <f>+M41/+M$49*100</f>
        <v>1.5553857988451987</v>
      </c>
    </row>
    <row r="42" spans="1:14" s="25" customFormat="1" ht="15.75">
      <c r="A42" s="33"/>
      <c r="B42" s="33"/>
      <c r="D42" s="33"/>
      <c r="E42" s="33"/>
      <c r="F42" s="33"/>
      <c r="G42" s="33"/>
      <c r="H42" s="34"/>
      <c r="I42" s="33"/>
      <c r="J42" s="18"/>
      <c r="K42" s="34"/>
      <c r="L42" s="34"/>
      <c r="M42" s="31"/>
      <c r="N42" s="33"/>
    </row>
    <row r="43" spans="1:14" s="25" customFormat="1" ht="15.75">
      <c r="A43" s="33"/>
      <c r="B43" s="33"/>
      <c r="D43" s="33"/>
      <c r="E43" s="33"/>
      <c r="F43" s="33"/>
      <c r="G43" s="33"/>
      <c r="H43" s="33">
        <v>18235923.75</v>
      </c>
      <c r="I43" s="33">
        <f>+H43/+H$49*100</f>
        <v>1.6537402598376456</v>
      </c>
      <c r="J43" s="33" t="s">
        <v>66</v>
      </c>
      <c r="K43" s="33">
        <v>18235923.75</v>
      </c>
      <c r="L43" s="33"/>
      <c r="M43" s="33">
        <f>K43+L43</f>
        <v>18235923.75</v>
      </c>
      <c r="N43" s="33">
        <f>+M43/+M$49*100</f>
        <v>1.5553857988451987</v>
      </c>
    </row>
    <row r="44" spans="1:14" s="25" customFormat="1" ht="15.75">
      <c r="A44" s="33"/>
      <c r="B44" s="33"/>
      <c r="D44" s="33"/>
      <c r="E44" s="33"/>
      <c r="F44" s="33"/>
      <c r="G44" s="33"/>
      <c r="H44" s="33"/>
      <c r="I44" s="33"/>
      <c r="K44" s="33"/>
      <c r="L44" s="33"/>
      <c r="M44" s="31"/>
      <c r="N44" s="33"/>
    </row>
    <row r="45" spans="1:14" s="25" customFormat="1" ht="15.75">
      <c r="A45" s="33"/>
      <c r="B45" s="33"/>
      <c r="D45" s="33"/>
      <c r="E45" s="33"/>
      <c r="F45" s="33"/>
      <c r="G45" s="33"/>
      <c r="H45" s="33"/>
      <c r="I45" s="33"/>
      <c r="K45" s="33"/>
      <c r="L45" s="33"/>
      <c r="M45" s="31"/>
      <c r="N45" s="33"/>
    </row>
    <row r="46" spans="1:14" s="25" customFormat="1" ht="15.75">
      <c r="A46" s="33"/>
      <c r="B46" s="33"/>
      <c r="D46" s="33"/>
      <c r="E46" s="33"/>
      <c r="F46" s="33"/>
      <c r="G46" s="33"/>
      <c r="H46" s="33"/>
      <c r="I46" s="33"/>
      <c r="K46" s="33"/>
      <c r="L46" s="33"/>
      <c r="M46" s="31"/>
      <c r="N46" s="33"/>
    </row>
    <row r="47" spans="1:14" s="25" customFormat="1" ht="15.75">
      <c r="A47" s="33"/>
      <c r="B47" s="33"/>
      <c r="D47" s="33"/>
      <c r="E47" s="33"/>
      <c r="F47" s="33"/>
      <c r="G47" s="33"/>
      <c r="H47" s="33"/>
      <c r="I47" s="33"/>
      <c r="K47" s="33"/>
      <c r="L47" s="33"/>
      <c r="M47" s="31"/>
      <c r="N47" s="33"/>
    </row>
    <row r="48" spans="1:14" s="25" customFormat="1" ht="15.75">
      <c r="A48" s="33"/>
      <c r="B48" s="33"/>
      <c r="D48" s="33"/>
      <c r="E48" s="33"/>
      <c r="F48" s="33"/>
      <c r="G48" s="33"/>
      <c r="H48" s="33"/>
      <c r="I48" s="33"/>
      <c r="J48" s="33"/>
      <c r="K48" s="33"/>
      <c r="L48" s="33"/>
      <c r="M48" s="31"/>
      <c r="N48" s="33"/>
    </row>
    <row r="49" spans="1:14" s="25" customFormat="1" ht="15.75">
      <c r="A49" s="40">
        <f>A6</f>
        <v>1102707855.21</v>
      </c>
      <c r="B49" s="53">
        <v>100</v>
      </c>
      <c r="C49" s="41" t="s">
        <v>3</v>
      </c>
      <c r="D49" s="40">
        <f>D6</f>
        <v>1172437331.21</v>
      </c>
      <c r="E49" s="40"/>
      <c r="F49" s="40">
        <f>D49-E49</f>
        <v>1172437331.21</v>
      </c>
      <c r="G49" s="53">
        <v>100</v>
      </c>
      <c r="H49" s="40">
        <f>H6+H27</f>
        <v>1102707855.210001</v>
      </c>
      <c r="I49" s="53">
        <v>100</v>
      </c>
      <c r="J49" s="42" t="s">
        <v>57</v>
      </c>
      <c r="K49" s="40">
        <f>K6+K27</f>
        <v>1172437331.210001</v>
      </c>
      <c r="L49" s="40"/>
      <c r="M49" s="40">
        <f>K49+L49</f>
        <v>1172437331.210001</v>
      </c>
      <c r="N49" s="53">
        <v>100</v>
      </c>
    </row>
    <row r="50" s="44" customFormat="1" ht="14.25">
      <c r="A50" s="43"/>
    </row>
    <row r="51" s="44" customFormat="1" ht="14.25">
      <c r="A51" s="43"/>
    </row>
    <row r="52" spans="1:7" s="45" customFormat="1" ht="15.75">
      <c r="A52" s="33"/>
      <c r="B52" s="33"/>
      <c r="C52" s="33"/>
      <c r="D52" s="33"/>
      <c r="E52" s="33"/>
      <c r="F52" s="33"/>
      <c r="G52" s="33"/>
    </row>
  </sheetData>
  <sheetProtection/>
  <mergeCells count="13">
    <mergeCell ref="F3:G3"/>
    <mergeCell ref="E2:G2"/>
    <mergeCell ref="A3:B3"/>
    <mergeCell ref="C3:C4"/>
    <mergeCell ref="D3:D4"/>
    <mergeCell ref="E3:E4"/>
    <mergeCell ref="H2:J2"/>
    <mergeCell ref="M2:N2"/>
    <mergeCell ref="H3:I3"/>
    <mergeCell ref="J3:J4"/>
    <mergeCell ref="K3:K4"/>
    <mergeCell ref="L3:L4"/>
    <mergeCell ref="M3:N3"/>
  </mergeCells>
  <printOptions horizontalCentered="1"/>
  <pageMargins left="0.5511811023622047" right="0.5511811023622047" top="0.7874015748031497" bottom="0.5905511811023623" header="0.5118110236220472" footer="0.5118110236220472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行政院主計處</dc:creator>
  <cp:keywords/>
  <dc:description/>
  <cp:lastModifiedBy>行政院主計總處會計決算處</cp:lastModifiedBy>
  <cp:lastPrinted>2017-03-31T06:43:40Z</cp:lastPrinted>
  <dcterms:created xsi:type="dcterms:W3CDTF">1997-10-15T09:26:55Z</dcterms:created>
  <dcterms:modified xsi:type="dcterms:W3CDTF">2017-06-16T07:34:58Z</dcterms:modified>
  <cp:category/>
  <cp:version/>
  <cp:contentType/>
  <cp:contentStatus/>
</cp:coreProperties>
</file>