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<sst xmlns="http://schemas.openxmlformats.org/spreadsheetml/2006/main" count="108" uniqueCount="56">
  <si>
    <r>
      <t>附屬單位預算</t>
    </r>
    <r>
      <rPr>
        <b/>
        <sz val="22"/>
        <rFont val="Times New Roman"/>
        <family val="1"/>
      </rPr>
      <t>(</t>
    </r>
    <r>
      <rPr>
        <b/>
        <sz val="22"/>
        <rFont val="華康粗明體"/>
        <family val="3"/>
      </rPr>
      <t>營業部分</t>
    </r>
    <r>
      <rPr>
        <b/>
        <sz val="22"/>
        <rFont val="Times New Roman"/>
        <family val="1"/>
      </rPr>
      <t>)</t>
    </r>
    <r>
      <rPr>
        <b/>
        <sz val="22"/>
        <rFont val="華康粗明體"/>
        <family val="3"/>
      </rPr>
      <t>損益結算表</t>
    </r>
  </si>
  <si>
    <r>
      <t xml:space="preserve">                                              </t>
    </r>
    <r>
      <rPr>
        <b/>
        <sz val="13"/>
        <rFont val="華康粗明體"/>
        <family val="3"/>
      </rPr>
      <t>中華民國</t>
    </r>
    <r>
      <rPr>
        <b/>
        <sz val="13"/>
        <rFont val="Times New Roman"/>
        <family val="1"/>
      </rPr>
      <t>97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日至</t>
    </r>
    <r>
      <rPr>
        <b/>
        <sz val="13"/>
        <rFont val="Times New Roman"/>
        <family val="1"/>
      </rPr>
      <t>97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</si>
  <si>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</si>
  <si>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</si>
  <si>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</si>
  <si>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
</t>
    </r>
    <r>
      <rPr>
        <b/>
        <sz val="12"/>
        <rFont val="華康粗明體"/>
        <family val="3"/>
      </rPr>
      <t>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</si>
  <si>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</si>
  <si>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>金     額</t>
  </si>
  <si>
    <t>％</t>
  </si>
  <si>
    <t xml:space="preserve">營    業    收    入  </t>
  </si>
  <si>
    <t/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</si>
  <si>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</si>
  <si>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</si>
  <si>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</si>
  <si>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</si>
  <si>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</si>
  <si>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</si>
  <si>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</si>
  <si>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</si>
  <si>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</si>
  <si>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</si>
  <si>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</si>
  <si>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</si>
  <si>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</si>
  <si>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</si>
  <si>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</si>
  <si>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</si>
  <si>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</si>
  <si>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</si>
  <si>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</si>
  <si>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</si>
  <si>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</si>
  <si>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</si>
  <si>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</si>
  <si>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</si>
  <si>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</si>
  <si>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</si>
  <si>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</si>
  <si>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</si>
  <si>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</si>
  <si>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</si>
  <si>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</si>
  <si>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</si>
  <si>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</si>
  <si>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</si>
  <si>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</si>
  <si>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</si>
  <si>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</si>
  <si>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</si>
  <si>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</si>
  <si>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t>未加計非常損益及會計原則變動累積影響數之純益（純損－）</t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</si>
  <si>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</si>
  <si>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</si>
  <si>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</si>
  <si>
    <t>註：由於97年度中央政府總預算附屬單位預算尚未完成法定程序，故本表及其他各表所列分配預算暫列數係各基金預估上</t>
  </si>
  <si>
    <t xml:space="preserve">    半年度擬動支之數額；實際數係各基金依預算法第54條規定覈實動支之數額。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</si>
</sst>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* #,##0.00_);_(* &quot;&quot;_);_(@_)"/>
  </numFmts>
  <fonts count="21">
    <font>
      <sz val="12"/>
      <name val="新細明體"/>
      <family val="1"/>
    </font>
    <font>
      <b/>
      <sz val="22"/>
      <name val="華康粗明體"/>
      <family val="3"/>
    </font>
    <font>
      <b/>
      <sz val="22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1"/>
      <name val="華康粗明體"/>
      <family val="3"/>
    </font>
    <font>
      <b/>
      <sz val="13"/>
      <name val="Times New Roman"/>
      <family val="1"/>
    </font>
    <font>
      <b/>
      <sz val="13"/>
      <name val="華康粗明體"/>
      <family val="3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華康中明體"/>
      <family val="3"/>
    </font>
    <font>
      <sz val="10"/>
      <name val="華康中黑體"/>
      <family val="3"/>
    </font>
    <font>
      <sz val="10"/>
      <name val="Times New Roman"/>
      <family val="1"/>
    </font>
    <font>
      <sz val="9"/>
      <name val="細明體"/>
      <family val="3"/>
    </font>
    <font>
      <b/>
      <sz val="11"/>
      <name val="Times New Roman"/>
      <family val="1"/>
    </font>
    <font>
      <sz val="10"/>
      <name val="華康中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2" xfId="0" applyFont="1" applyBorder="1" applyAlignment="1" quotePrefix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 quotePrefix="1">
      <alignment horizontal="center" vertical="center"/>
    </xf>
    <xf numFmtId="0" fontId="9" fillId="0" borderId="7" xfId="0" applyFont="1" applyBorder="1" applyAlignment="1" quotePrefix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5" fillId="0" borderId="1" xfId="0" applyNumberFormat="1" applyFont="1" applyBorder="1" applyAlignment="1" quotePrefix="1">
      <alignment horizontal="left"/>
    </xf>
    <xf numFmtId="49" fontId="8" fillId="0" borderId="10" xfId="0" applyNumberFormat="1" applyFont="1" applyBorder="1" applyAlignment="1">
      <alignment horizontal="distributed"/>
    </xf>
    <xf numFmtId="176" fontId="11" fillId="0" borderId="10" xfId="0" applyNumberFormat="1" applyFont="1" applyBorder="1" applyAlignment="1" applyProtection="1">
      <alignment vertical="center"/>
      <protection/>
    </xf>
    <xf numFmtId="177" fontId="11" fillId="0" borderId="1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49" fontId="12" fillId="0" borderId="0" xfId="0" applyNumberFormat="1" applyFont="1" applyBorder="1" applyAlignment="1" quotePrefix="1">
      <alignment horizontal="distributed"/>
    </xf>
    <xf numFmtId="0" fontId="4" fillId="0" borderId="0" xfId="0" applyFont="1" applyAlignment="1">
      <alignment/>
    </xf>
    <xf numFmtId="49" fontId="13" fillId="0" borderId="10" xfId="0" applyNumberFormat="1" applyFont="1" applyBorder="1" applyAlignment="1">
      <alignment horizontal="distributed"/>
    </xf>
    <xf numFmtId="176" fontId="14" fillId="0" borderId="10" xfId="0" applyNumberFormat="1" applyFont="1" applyBorder="1" applyAlignment="1" applyProtection="1">
      <alignment vertical="center"/>
      <protection locked="0"/>
    </xf>
    <xf numFmtId="177" fontId="14" fillId="0" borderId="10" xfId="0" applyNumberFormat="1" applyFont="1" applyBorder="1" applyAlignment="1" applyProtection="1">
      <alignment vertical="center"/>
      <protection/>
    </xf>
    <xf numFmtId="178" fontId="1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Border="1" applyAlignment="1" quotePrefix="1">
      <alignment horizontal="left"/>
    </xf>
    <xf numFmtId="178" fontId="11" fillId="0" borderId="11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>
      <alignment horizontal="distributed"/>
    </xf>
    <xf numFmtId="49" fontId="12" fillId="0" borderId="0" xfId="0" applyNumberFormat="1" applyFont="1" applyBorder="1" applyAlignment="1">
      <alignment horizontal="distributed"/>
    </xf>
    <xf numFmtId="0" fontId="4" fillId="0" borderId="0" xfId="0" applyFont="1" applyAlignment="1">
      <alignment/>
    </xf>
    <xf numFmtId="176" fontId="14" fillId="0" borderId="10" xfId="0" applyNumberFormat="1" applyFont="1" applyBorder="1" applyAlignment="1" applyProtection="1">
      <alignment vertical="center"/>
      <protection/>
    </xf>
    <xf numFmtId="49" fontId="5" fillId="0" borderId="10" xfId="0" applyNumberFormat="1" applyFont="1" applyBorder="1" applyAlignment="1">
      <alignment horizontal="distributed"/>
    </xf>
    <xf numFmtId="178" fontId="14" fillId="0" borderId="11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horizontal="left"/>
    </xf>
    <xf numFmtId="178" fontId="11" fillId="0" borderId="0" xfId="0" applyNumberFormat="1" applyFont="1" applyBorder="1" applyAlignment="1">
      <alignment vertical="center"/>
    </xf>
    <xf numFmtId="176" fontId="11" fillId="0" borderId="1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>
      <alignment horizontal="left" wrapText="1"/>
    </xf>
    <xf numFmtId="49" fontId="5" fillId="0" borderId="6" xfId="0" applyNumberFormat="1" applyFont="1" applyBorder="1" applyAlignment="1" quotePrefix="1">
      <alignment horizontal="left" vertical="center"/>
    </xf>
    <xf numFmtId="49" fontId="8" fillId="0" borderId="7" xfId="0" applyNumberFormat="1" applyFont="1" applyBorder="1" applyAlignment="1">
      <alignment horizontal="distributed" vertical="center"/>
    </xf>
    <xf numFmtId="176" fontId="11" fillId="0" borderId="7" xfId="0" applyNumberFormat="1" applyFont="1" applyBorder="1" applyAlignment="1" applyProtection="1">
      <alignment vertical="center"/>
      <protection/>
    </xf>
    <xf numFmtId="177" fontId="11" fillId="0" borderId="7" xfId="0" applyNumberFormat="1" applyFont="1" applyBorder="1" applyAlignment="1" applyProtection="1">
      <alignment vertical="center"/>
      <protection/>
    </xf>
    <xf numFmtId="178" fontId="11" fillId="0" borderId="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I7" sqref="I7"/>
    </sheetView>
  </sheetViews>
  <sheetFormatPr defaultColWidth="9.00390625" defaultRowHeight="13.5" customHeight="1"/>
  <cols>
    <col min="1" max="1" width="4.125" style="58" customWidth="1"/>
    <col min="2" max="2" width="2.625" style="55" customWidth="1"/>
    <col min="3" max="3" width="24.25390625" style="56" customWidth="1"/>
    <col min="4" max="4" width="2.00390625" style="54" customWidth="1"/>
    <col min="5" max="6" width="18.875" style="35" customWidth="1"/>
    <col min="7" max="7" width="18.375" style="35" customWidth="1"/>
    <col min="8" max="8" width="8.375" style="57" customWidth="1"/>
    <col min="9" max="16384" width="9.00390625" style="35" customWidth="1"/>
  </cols>
  <sheetData>
    <row r="1" spans="1:8" s="4" customFormat="1" ht="32.2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s="8" customFormat="1" ht="24.75" customHeight="1">
      <c r="A2" s="5"/>
      <c r="B2" s="5"/>
      <c r="C2" s="6" t="s">
        <v>1</v>
      </c>
      <c r="D2" s="7"/>
      <c r="F2" s="9"/>
      <c r="G2" s="10"/>
      <c r="H2" s="11" t="s">
        <v>2</v>
      </c>
    </row>
    <row r="3" spans="1:8" s="8" customFormat="1" ht="30.75" customHeight="1">
      <c r="A3" s="12" t="s">
        <v>3</v>
      </c>
      <c r="B3" s="12"/>
      <c r="C3" s="12"/>
      <c r="D3" s="13"/>
      <c r="E3" s="14" t="s">
        <v>4</v>
      </c>
      <c r="F3" s="15" t="s">
        <v>5</v>
      </c>
      <c r="G3" s="16" t="s">
        <v>6</v>
      </c>
      <c r="H3" s="17"/>
    </row>
    <row r="4" spans="1:8" s="8" customFormat="1" ht="24.75" customHeight="1">
      <c r="A4" s="18"/>
      <c r="B4" s="18"/>
      <c r="C4" s="18"/>
      <c r="D4" s="19"/>
      <c r="E4" s="20"/>
      <c r="F4" s="20"/>
      <c r="G4" s="21" t="s">
        <v>7</v>
      </c>
      <c r="H4" s="21" t="s">
        <v>8</v>
      </c>
    </row>
    <row r="5" spans="1:8" s="27" customFormat="1" ht="19.5" customHeight="1">
      <c r="A5" s="22" t="s">
        <v>9</v>
      </c>
      <c r="B5" s="22"/>
      <c r="C5" s="22"/>
      <c r="D5" s="23" t="s">
        <v>10</v>
      </c>
      <c r="E5" s="24">
        <f>SUM(E6:E16)</f>
        <v>1863861058705.08</v>
      </c>
      <c r="F5" s="24">
        <f>SUM(F6:F16)</f>
        <v>1509229478263</v>
      </c>
      <c r="G5" s="25">
        <f>SUM(G6:G16)</f>
        <v>354631580442.0799</v>
      </c>
      <c r="H5" s="26">
        <f>IF(F5=0,0,(G5/F5)*100)</f>
        <v>23.497525429349015</v>
      </c>
    </row>
    <row r="6" spans="1:8" ht="15" customHeight="1">
      <c r="A6" s="28"/>
      <c r="B6" s="29" t="s">
        <v>11</v>
      </c>
      <c r="C6" s="30"/>
      <c r="D6" s="31" t="s">
        <v>10</v>
      </c>
      <c r="E6" s="32">
        <v>571975143994.44</v>
      </c>
      <c r="F6" s="32">
        <v>457584950000</v>
      </c>
      <c r="G6" s="33">
        <f aca="true" t="shared" si="0" ref="G6:G15">E6-F6</f>
        <v>114390193994.43994</v>
      </c>
      <c r="H6" s="34">
        <f aca="true" t="shared" si="1" ref="H6:H35">IF(F6=0,0,(G6/F6)*100)</f>
        <v>24.9986792604171</v>
      </c>
    </row>
    <row r="7" spans="1:8" ht="15" customHeight="1">
      <c r="A7" s="28"/>
      <c r="B7" s="29" t="s">
        <v>12</v>
      </c>
      <c r="C7" s="30"/>
      <c r="D7" s="31" t="s">
        <v>10</v>
      </c>
      <c r="E7" s="32">
        <v>11467058850.92</v>
      </c>
      <c r="F7" s="32">
        <v>10465043000</v>
      </c>
      <c r="G7" s="33">
        <f t="shared" si="0"/>
        <v>1002015850.9200001</v>
      </c>
      <c r="H7" s="34">
        <f t="shared" si="1"/>
        <v>9.574885176487093</v>
      </c>
    </row>
    <row r="8" spans="1:8" ht="15" customHeight="1">
      <c r="A8" s="28"/>
      <c r="B8" s="29" t="s">
        <v>13</v>
      </c>
      <c r="C8" s="30"/>
      <c r="D8" s="31" t="s">
        <v>10</v>
      </c>
      <c r="E8" s="32">
        <v>183754837129</v>
      </c>
      <c r="F8" s="32">
        <v>190294712000</v>
      </c>
      <c r="G8" s="33">
        <f t="shared" si="0"/>
        <v>-6539874871</v>
      </c>
      <c r="H8" s="34">
        <f t="shared" si="1"/>
        <v>-3.436708672703422</v>
      </c>
    </row>
    <row r="9" spans="1:8" ht="15" customHeight="1">
      <c r="A9" s="28"/>
      <c r="B9" s="29" t="s">
        <v>14</v>
      </c>
      <c r="C9" s="30"/>
      <c r="D9" s="31" t="s">
        <v>10</v>
      </c>
      <c r="E9" s="32">
        <v>11820253206</v>
      </c>
      <c r="F9" s="32">
        <v>11648120751</v>
      </c>
      <c r="G9" s="33">
        <f t="shared" si="0"/>
        <v>172132455</v>
      </c>
      <c r="H9" s="34">
        <f t="shared" si="1"/>
        <v>1.4777701800972685</v>
      </c>
    </row>
    <row r="10" spans="1:8" ht="15" customHeight="1">
      <c r="A10" s="28"/>
      <c r="B10" s="29" t="s">
        <v>15</v>
      </c>
      <c r="C10" s="30"/>
      <c r="D10" s="31" t="s">
        <v>10</v>
      </c>
      <c r="E10" s="32">
        <v>7563244167</v>
      </c>
      <c r="F10" s="32">
        <v>7995222000</v>
      </c>
      <c r="G10" s="33">
        <f t="shared" si="0"/>
        <v>-431977833</v>
      </c>
      <c r="H10" s="34">
        <f t="shared" si="1"/>
        <v>-5.402949824282553</v>
      </c>
    </row>
    <row r="11" spans="1:8" ht="15" customHeight="1">
      <c r="A11" s="28"/>
      <c r="B11" s="29" t="s">
        <v>16</v>
      </c>
      <c r="C11" s="30"/>
      <c r="D11" s="31" t="s">
        <v>10</v>
      </c>
      <c r="E11" s="32">
        <v>6477004483</v>
      </c>
      <c r="F11" s="32">
        <v>7024598000</v>
      </c>
      <c r="G11" s="33">
        <f t="shared" si="0"/>
        <v>-547593517</v>
      </c>
      <c r="H11" s="34">
        <f t="shared" si="1"/>
        <v>-7.795371592794349</v>
      </c>
    </row>
    <row r="12" spans="1:8" ht="15" customHeight="1">
      <c r="A12" s="28"/>
      <c r="B12" s="29" t="s">
        <v>17</v>
      </c>
      <c r="C12" s="30"/>
      <c r="D12" s="31" t="s">
        <v>10</v>
      </c>
      <c r="E12" s="32">
        <v>315075052</v>
      </c>
      <c r="F12" s="32">
        <v>326448000</v>
      </c>
      <c r="G12" s="33">
        <f t="shared" si="0"/>
        <v>-11372948</v>
      </c>
      <c r="H12" s="34">
        <f t="shared" si="1"/>
        <v>-3.483846738224771</v>
      </c>
    </row>
    <row r="13" spans="1:8" ht="15" customHeight="1">
      <c r="A13" s="28"/>
      <c r="B13" s="29" t="s">
        <v>18</v>
      </c>
      <c r="C13" s="30"/>
      <c r="D13" s="31" t="s">
        <v>10</v>
      </c>
      <c r="E13" s="32">
        <v>12404176252.55</v>
      </c>
      <c r="F13" s="32">
        <v>13259885000</v>
      </c>
      <c r="G13" s="33">
        <f t="shared" si="0"/>
        <v>-855708747.4500008</v>
      </c>
      <c r="H13" s="34">
        <f t="shared" si="1"/>
        <v>-6.453364772394337</v>
      </c>
    </row>
    <row r="14" spans="1:8" ht="14.25" customHeight="1">
      <c r="A14" s="28"/>
      <c r="B14" s="29" t="s">
        <v>19</v>
      </c>
      <c r="C14" s="30"/>
      <c r="D14" s="31" t="s">
        <v>10</v>
      </c>
      <c r="E14" s="32"/>
      <c r="F14" s="32"/>
      <c r="G14" s="33">
        <f t="shared" si="0"/>
        <v>0</v>
      </c>
      <c r="H14" s="34">
        <f t="shared" si="1"/>
        <v>0</v>
      </c>
    </row>
    <row r="15" spans="1:8" ht="15" customHeight="1">
      <c r="A15" s="28"/>
      <c r="B15" s="29" t="s">
        <v>20</v>
      </c>
      <c r="C15" s="30"/>
      <c r="D15" s="31" t="s">
        <v>10</v>
      </c>
      <c r="E15" s="32">
        <v>1026854652027.88</v>
      </c>
      <c r="F15" s="32">
        <v>779235599800</v>
      </c>
      <c r="G15" s="33">
        <f t="shared" si="0"/>
        <v>247619052227.88</v>
      </c>
      <c r="H15" s="34">
        <f t="shared" si="1"/>
        <v>31.777173975551726</v>
      </c>
    </row>
    <row r="16" spans="1:8" ht="15" customHeight="1">
      <c r="A16" s="28"/>
      <c r="B16" s="29" t="s">
        <v>21</v>
      </c>
      <c r="C16" s="30"/>
      <c r="D16" s="31" t="s">
        <v>10</v>
      </c>
      <c r="E16" s="32">
        <v>31229613542.29</v>
      </c>
      <c r="F16" s="32">
        <v>31394899712</v>
      </c>
      <c r="G16" s="33">
        <f>E16-F16</f>
        <v>-165286169.70999908</v>
      </c>
      <c r="H16" s="34">
        <f t="shared" si="1"/>
        <v>-0.5264745905425592</v>
      </c>
    </row>
    <row r="17" spans="1:8" s="27" customFormat="1" ht="19.5" customHeight="1">
      <c r="A17" s="36" t="s">
        <v>22</v>
      </c>
      <c r="B17" s="36"/>
      <c r="C17" s="36"/>
      <c r="D17" s="23" t="s">
        <v>10</v>
      </c>
      <c r="E17" s="24">
        <f>SUM(E18:E28)</f>
        <v>1782243880302.48</v>
      </c>
      <c r="F17" s="24">
        <f>SUM(F18:F28)</f>
        <v>1379004706460</v>
      </c>
      <c r="G17" s="25">
        <f>SUM(G18:G28)</f>
        <v>403239173842.48</v>
      </c>
      <c r="H17" s="37">
        <f t="shared" si="1"/>
        <v>29.241319623746804</v>
      </c>
    </row>
    <row r="18" spans="1:8" ht="15" customHeight="1">
      <c r="A18" s="28"/>
      <c r="B18" s="29" t="s">
        <v>23</v>
      </c>
      <c r="C18" s="30"/>
      <c r="D18" s="31" t="s">
        <v>10</v>
      </c>
      <c r="E18" s="32">
        <v>594026412255.35</v>
      </c>
      <c r="F18" s="32">
        <v>426541160000</v>
      </c>
      <c r="G18" s="33">
        <f aca="true" t="shared" si="2" ref="G18:G24">E18-F18</f>
        <v>167485252255.34998</v>
      </c>
      <c r="H18" s="34">
        <f t="shared" si="1"/>
        <v>39.26590630910039</v>
      </c>
    </row>
    <row r="19" spans="1:8" ht="15" customHeight="1">
      <c r="A19" s="28"/>
      <c r="B19" s="29" t="s">
        <v>24</v>
      </c>
      <c r="C19" s="30"/>
      <c r="D19" s="31" t="s">
        <v>10</v>
      </c>
      <c r="E19" s="32">
        <v>10805486104.99</v>
      </c>
      <c r="F19" s="32">
        <v>9734436000</v>
      </c>
      <c r="G19" s="33">
        <f t="shared" si="2"/>
        <v>1071050104.9899998</v>
      </c>
      <c r="H19" s="34">
        <f t="shared" si="1"/>
        <v>11.002692965365428</v>
      </c>
    </row>
    <row r="20" spans="1:8" ht="15" customHeight="1">
      <c r="A20" s="28"/>
      <c r="B20" s="29" t="s">
        <v>25</v>
      </c>
      <c r="C20" s="30"/>
      <c r="D20" s="31" t="s">
        <v>10</v>
      </c>
      <c r="E20" s="32">
        <v>236064276758.5</v>
      </c>
      <c r="F20" s="32">
        <v>210472672000</v>
      </c>
      <c r="G20" s="33">
        <f t="shared" si="2"/>
        <v>25591604758.5</v>
      </c>
      <c r="H20" s="34">
        <f t="shared" si="1"/>
        <v>12.159110498915508</v>
      </c>
    </row>
    <row r="21" spans="1:8" ht="15" customHeight="1">
      <c r="A21" s="28"/>
      <c r="B21" s="29" t="s">
        <v>26</v>
      </c>
      <c r="C21" s="30"/>
      <c r="D21" s="31" t="s">
        <v>10</v>
      </c>
      <c r="E21" s="32">
        <v>9480277861.1</v>
      </c>
      <c r="F21" s="32">
        <v>9581684206</v>
      </c>
      <c r="G21" s="33">
        <f t="shared" si="2"/>
        <v>-101406344.89999962</v>
      </c>
      <c r="H21" s="34">
        <f t="shared" si="1"/>
        <v>-1.058335285528399</v>
      </c>
    </row>
    <row r="22" spans="1:8" ht="15" customHeight="1">
      <c r="A22" s="28"/>
      <c r="B22" s="29" t="s">
        <v>27</v>
      </c>
      <c r="C22" s="30"/>
      <c r="D22" s="31" t="s">
        <v>10</v>
      </c>
      <c r="E22" s="32">
        <v>16715443111.9</v>
      </c>
      <c r="F22" s="32">
        <v>18775589000</v>
      </c>
      <c r="G22" s="33">
        <f t="shared" si="2"/>
        <v>-2060145888.1000004</v>
      </c>
      <c r="H22" s="34">
        <f t="shared" si="1"/>
        <v>-10.972470094546702</v>
      </c>
    </row>
    <row r="23" spans="1:8" ht="15" customHeight="1">
      <c r="A23" s="28"/>
      <c r="B23" s="29" t="s">
        <v>28</v>
      </c>
      <c r="C23" s="30"/>
      <c r="D23" s="31" t="s">
        <v>10</v>
      </c>
      <c r="E23" s="32">
        <v>5026757160</v>
      </c>
      <c r="F23" s="32">
        <v>5599397000</v>
      </c>
      <c r="G23" s="33">
        <f t="shared" si="2"/>
        <v>-572639840</v>
      </c>
      <c r="H23" s="34">
        <f t="shared" si="1"/>
        <v>-10.226812637146464</v>
      </c>
    </row>
    <row r="24" spans="1:8" ht="15" customHeight="1">
      <c r="A24" s="28"/>
      <c r="B24" s="29" t="s">
        <v>29</v>
      </c>
      <c r="C24" s="30"/>
      <c r="D24" s="31" t="s">
        <v>10</v>
      </c>
      <c r="E24" s="32">
        <v>257347552</v>
      </c>
      <c r="F24" s="32">
        <v>272544000</v>
      </c>
      <c r="G24" s="33">
        <f t="shared" si="2"/>
        <v>-15196448</v>
      </c>
      <c r="H24" s="34">
        <f t="shared" si="1"/>
        <v>-5.575777856052601</v>
      </c>
    </row>
    <row r="25" spans="1:8" ht="15" customHeight="1">
      <c r="A25" s="28"/>
      <c r="B25" s="29" t="s">
        <v>30</v>
      </c>
      <c r="C25" s="30"/>
      <c r="D25" s="31" t="s">
        <v>10</v>
      </c>
      <c r="E25" s="32">
        <v>10155363189.98</v>
      </c>
      <c r="F25" s="32">
        <v>10291670000</v>
      </c>
      <c r="G25" s="33">
        <f>E25-F25</f>
        <v>-136306810.02000046</v>
      </c>
      <c r="H25" s="34">
        <f t="shared" si="1"/>
        <v>-1.3244382109026083</v>
      </c>
    </row>
    <row r="26" spans="1:8" ht="13.5" customHeight="1">
      <c r="A26" s="28"/>
      <c r="B26" s="38" t="s">
        <v>31</v>
      </c>
      <c r="C26" s="30"/>
      <c r="D26" s="31" t="s">
        <v>10</v>
      </c>
      <c r="E26" s="32"/>
      <c r="F26" s="32"/>
      <c r="G26" s="33">
        <f>E26-F26</f>
        <v>0</v>
      </c>
      <c r="H26" s="34">
        <f t="shared" si="1"/>
        <v>0</v>
      </c>
    </row>
    <row r="27" spans="1:8" ht="15" customHeight="1">
      <c r="A27" s="28"/>
      <c r="B27" s="38" t="s">
        <v>32</v>
      </c>
      <c r="C27" s="30"/>
      <c r="D27" s="31" t="s">
        <v>10</v>
      </c>
      <c r="E27" s="32">
        <v>892070583924.66</v>
      </c>
      <c r="F27" s="32">
        <v>680096946700</v>
      </c>
      <c r="G27" s="33">
        <f>E27-F27</f>
        <v>211973637224.66003</v>
      </c>
      <c r="H27" s="34">
        <f t="shared" si="1"/>
        <v>31.168150107599953</v>
      </c>
    </row>
    <row r="28" spans="1:8" ht="15" customHeight="1">
      <c r="A28" s="28"/>
      <c r="B28" s="29" t="s">
        <v>33</v>
      </c>
      <c r="C28" s="30"/>
      <c r="D28" s="31" t="s">
        <v>10</v>
      </c>
      <c r="E28" s="32">
        <v>7641932384</v>
      </c>
      <c r="F28" s="32">
        <v>7638607554</v>
      </c>
      <c r="G28" s="33">
        <f>E28-F28</f>
        <v>3324830</v>
      </c>
      <c r="H28" s="34">
        <f t="shared" si="1"/>
        <v>0.0435266503285528</v>
      </c>
    </row>
    <row r="29" spans="1:8" ht="2.25" customHeight="1">
      <c r="A29" s="28"/>
      <c r="B29" s="39" t="s">
        <v>10</v>
      </c>
      <c r="C29" s="40"/>
      <c r="D29" s="31" t="s">
        <v>10</v>
      </c>
      <c r="E29" s="41"/>
      <c r="F29" s="41"/>
      <c r="G29" s="33"/>
      <c r="H29" s="34"/>
    </row>
    <row r="30" spans="1:8" s="27" customFormat="1" ht="19.5" customHeight="1">
      <c r="A30" s="36" t="s">
        <v>34</v>
      </c>
      <c r="B30" s="36"/>
      <c r="C30" s="36"/>
      <c r="D30" s="23" t="s">
        <v>10</v>
      </c>
      <c r="E30" s="24">
        <f>E5-E17</f>
        <v>81617178402.6001</v>
      </c>
      <c r="F30" s="24">
        <f>F5-F17</f>
        <v>130224771803</v>
      </c>
      <c r="G30" s="25">
        <f>G5-G17</f>
        <v>-48607593400.400085</v>
      </c>
      <c r="H30" s="37">
        <f t="shared" si="1"/>
        <v>-37.32591942947087</v>
      </c>
    </row>
    <row r="31" spans="1:8" s="27" customFormat="1" ht="19.5" customHeight="1">
      <c r="A31" s="36" t="s">
        <v>35</v>
      </c>
      <c r="B31" s="36"/>
      <c r="C31" s="36"/>
      <c r="D31" s="23" t="s">
        <v>10</v>
      </c>
      <c r="E31" s="24">
        <f>SUM(E32:E35)</f>
        <v>60864306478.78</v>
      </c>
      <c r="F31" s="24">
        <f>SUM(F32:F35)</f>
        <v>66036128721</v>
      </c>
      <c r="G31" s="25">
        <f>SUM(G32:G35)</f>
        <v>-5171822242.220001</v>
      </c>
      <c r="H31" s="37">
        <f t="shared" si="1"/>
        <v>-7.831807137076044</v>
      </c>
    </row>
    <row r="32" spans="1:8" ht="15" customHeight="1">
      <c r="A32" s="28"/>
      <c r="B32" s="29" t="s">
        <v>36</v>
      </c>
      <c r="C32" s="30"/>
      <c r="D32" s="31" t="s">
        <v>10</v>
      </c>
      <c r="E32" s="32">
        <v>14977156946.63</v>
      </c>
      <c r="F32" s="32">
        <v>17348318000</v>
      </c>
      <c r="G32" s="33">
        <f>E32-F32</f>
        <v>-2371161053.370001</v>
      </c>
      <c r="H32" s="34">
        <f t="shared" si="1"/>
        <v>-13.667959357039692</v>
      </c>
    </row>
    <row r="33" spans="1:8" ht="15" customHeight="1">
      <c r="A33" s="28"/>
      <c r="B33" s="29" t="s">
        <v>37</v>
      </c>
      <c r="C33" s="30"/>
      <c r="D33" s="31" t="s">
        <v>10</v>
      </c>
      <c r="E33" s="32">
        <v>34980615438.89</v>
      </c>
      <c r="F33" s="32">
        <v>36430735381</v>
      </c>
      <c r="G33" s="33">
        <f>E33-F33</f>
        <v>-1450119942.1100006</v>
      </c>
      <c r="H33" s="34">
        <f t="shared" si="1"/>
        <v>-3.980484958495493</v>
      </c>
    </row>
    <row r="34" spans="1:8" ht="15" customHeight="1">
      <c r="A34" s="28"/>
      <c r="B34" s="29" t="s">
        <v>38</v>
      </c>
      <c r="C34" s="30"/>
      <c r="D34" s="31" t="s">
        <v>10</v>
      </c>
      <c r="E34" s="32">
        <v>8402642911.84</v>
      </c>
      <c r="F34" s="32">
        <v>8961460123</v>
      </c>
      <c r="G34" s="33">
        <f>E34-F34</f>
        <v>-558817211.1599998</v>
      </c>
      <c r="H34" s="34">
        <f t="shared" si="1"/>
        <v>-6.235783047516662</v>
      </c>
    </row>
    <row r="35" spans="1:8" ht="15" customHeight="1">
      <c r="A35" s="28"/>
      <c r="B35" s="29" t="s">
        <v>39</v>
      </c>
      <c r="C35" s="30"/>
      <c r="D35" s="31" t="s">
        <v>10</v>
      </c>
      <c r="E35" s="32">
        <v>2503891181.42</v>
      </c>
      <c r="F35" s="32">
        <v>3295615217</v>
      </c>
      <c r="G35" s="33">
        <f>E35-F35</f>
        <v>-791724035.5799999</v>
      </c>
      <c r="H35" s="34">
        <f t="shared" si="1"/>
        <v>-24.02355807486247</v>
      </c>
    </row>
    <row r="36" spans="1:8" ht="1.5" customHeight="1">
      <c r="A36" s="28"/>
      <c r="B36" s="39" t="s">
        <v>10</v>
      </c>
      <c r="C36" s="40"/>
      <c r="D36" s="31" t="s">
        <v>10</v>
      </c>
      <c r="E36" s="41"/>
      <c r="F36" s="41"/>
      <c r="G36" s="33"/>
      <c r="H36" s="34"/>
    </row>
    <row r="37" spans="1:8" s="27" customFormat="1" ht="19.5" customHeight="1">
      <c r="A37" s="36" t="s">
        <v>40</v>
      </c>
      <c r="B37" s="36"/>
      <c r="C37" s="36"/>
      <c r="D37" s="23" t="s">
        <v>10</v>
      </c>
      <c r="E37" s="24">
        <f>E30-E31</f>
        <v>20752871923.8201</v>
      </c>
      <c r="F37" s="24">
        <f>F30-F31</f>
        <v>64188643082</v>
      </c>
      <c r="G37" s="25">
        <f>G30-G31</f>
        <v>-43435771158.180084</v>
      </c>
      <c r="H37" s="37">
        <f>IF(F37=0,0,(G37/F37)*100)</f>
        <v>-67.66893499009093</v>
      </c>
    </row>
    <row r="38" spans="1:8" s="27" customFormat="1" ht="19.5" customHeight="1">
      <c r="A38" s="36" t="s">
        <v>41</v>
      </c>
      <c r="B38" s="36"/>
      <c r="C38" s="36"/>
      <c r="D38" s="23" t="s">
        <v>10</v>
      </c>
      <c r="E38" s="24">
        <f>SUM(E39:E40)</f>
        <v>30948093269.43</v>
      </c>
      <c r="F38" s="24">
        <f>SUM(F39:F40)</f>
        <v>11854191992</v>
      </c>
      <c r="G38" s="25">
        <f>SUM(G39:G40)</f>
        <v>19093901277.43</v>
      </c>
      <c r="H38" s="37">
        <f>IF(F38=0,0,(G38/F38)*100)</f>
        <v>161.07298827550488</v>
      </c>
    </row>
    <row r="39" spans="1:8" ht="15" customHeight="1">
      <c r="A39" s="28"/>
      <c r="B39" s="29" t="s">
        <v>42</v>
      </c>
      <c r="C39" s="30"/>
      <c r="D39" s="31" t="s">
        <v>10</v>
      </c>
      <c r="E39" s="32">
        <v>9267033511.84</v>
      </c>
      <c r="F39" s="32">
        <v>2620837783</v>
      </c>
      <c r="G39" s="33">
        <f>E39-F39</f>
        <v>6646195728.84</v>
      </c>
      <c r="H39" s="34">
        <f aca="true" t="shared" si="3" ref="H39:H51">IF(F39=0,0,(G39/F39)*100)</f>
        <v>253.59050346230453</v>
      </c>
    </row>
    <row r="40" spans="1:8" ht="15" customHeight="1">
      <c r="A40" s="28"/>
      <c r="B40" s="29" t="s">
        <v>43</v>
      </c>
      <c r="C40" s="30"/>
      <c r="D40" s="31" t="s">
        <v>10</v>
      </c>
      <c r="E40" s="32">
        <v>21681059757.59</v>
      </c>
      <c r="F40" s="32">
        <v>9233354209</v>
      </c>
      <c r="G40" s="33">
        <f>E40-F40</f>
        <v>12447705548.59</v>
      </c>
      <c r="H40" s="34">
        <f t="shared" si="3"/>
        <v>134.8123906744191</v>
      </c>
    </row>
    <row r="41" spans="1:8" ht="2.25" customHeight="1">
      <c r="A41" s="28"/>
      <c r="B41" s="38" t="s">
        <v>10</v>
      </c>
      <c r="C41" s="30"/>
      <c r="D41" s="31" t="s">
        <v>10</v>
      </c>
      <c r="E41" s="41"/>
      <c r="F41" s="41"/>
      <c r="G41" s="33"/>
      <c r="H41" s="34"/>
    </row>
    <row r="42" spans="1:8" s="27" customFormat="1" ht="19.5" customHeight="1">
      <c r="A42" s="36" t="s">
        <v>44</v>
      </c>
      <c r="B42" s="36"/>
      <c r="C42" s="36"/>
      <c r="D42" s="42" t="s">
        <v>10</v>
      </c>
      <c r="E42" s="24">
        <f>SUM(E43:E44)</f>
        <v>27361614275.18</v>
      </c>
      <c r="F42" s="24">
        <f>SUM(F43:F44)</f>
        <v>19740054500</v>
      </c>
      <c r="G42" s="25">
        <f>SUM(G43:G44)</f>
        <v>7621559775.18</v>
      </c>
      <c r="H42" s="37">
        <f t="shared" si="3"/>
        <v>38.60961870789161</v>
      </c>
    </row>
    <row r="43" spans="1:8" ht="15" customHeight="1">
      <c r="A43" s="28"/>
      <c r="B43" s="29" t="s">
        <v>45</v>
      </c>
      <c r="C43" s="30"/>
      <c r="D43" s="31" t="s">
        <v>10</v>
      </c>
      <c r="E43" s="32">
        <v>15164526551.62</v>
      </c>
      <c r="F43" s="32">
        <v>9740233992</v>
      </c>
      <c r="G43" s="33">
        <f>E43-F43</f>
        <v>5424292559.620001</v>
      </c>
      <c r="H43" s="43">
        <f t="shared" si="3"/>
        <v>55.689550826758015</v>
      </c>
    </row>
    <row r="44" spans="1:8" ht="15" customHeight="1">
      <c r="A44" s="28"/>
      <c r="B44" s="29" t="s">
        <v>46</v>
      </c>
      <c r="C44" s="30"/>
      <c r="D44" s="31" t="s">
        <v>10</v>
      </c>
      <c r="E44" s="32">
        <v>12197087723.56</v>
      </c>
      <c r="F44" s="32">
        <v>9999820508</v>
      </c>
      <c r="G44" s="33">
        <f>E44-F44</f>
        <v>2197267215.5599995</v>
      </c>
      <c r="H44" s="43">
        <f t="shared" si="3"/>
        <v>21.973066554566195</v>
      </c>
    </row>
    <row r="45" spans="1:8" ht="1.5" customHeight="1">
      <c r="A45" s="28"/>
      <c r="B45" s="44" t="s">
        <v>10</v>
      </c>
      <c r="C45" s="39" t="s">
        <v>10</v>
      </c>
      <c r="D45" s="31" t="s">
        <v>10</v>
      </c>
      <c r="E45" s="41"/>
      <c r="F45" s="41"/>
      <c r="G45" s="33">
        <f>E45-F45</f>
        <v>0</v>
      </c>
      <c r="H45" s="43"/>
    </row>
    <row r="46" spans="1:8" s="27" customFormat="1" ht="19.5" customHeight="1">
      <c r="A46" s="36" t="s">
        <v>47</v>
      </c>
      <c r="B46" s="36"/>
      <c r="C46" s="36"/>
      <c r="D46" s="23" t="s">
        <v>10</v>
      </c>
      <c r="E46" s="24">
        <f>E38-E42</f>
        <v>3586478994.25</v>
      </c>
      <c r="F46" s="24">
        <f>F38-F42</f>
        <v>-7885862508</v>
      </c>
      <c r="G46" s="25">
        <f>G38-G42</f>
        <v>11472341502.25</v>
      </c>
      <c r="H46" s="37">
        <f t="shared" si="3"/>
        <v>-145.47985703037062</v>
      </c>
    </row>
    <row r="47" spans="1:8" s="27" customFormat="1" ht="19.5" customHeight="1">
      <c r="A47" s="36" t="s">
        <v>48</v>
      </c>
      <c r="B47" s="36"/>
      <c r="C47" s="36"/>
      <c r="D47" s="23" t="s">
        <v>10</v>
      </c>
      <c r="E47" s="24">
        <f>E37+E46</f>
        <v>24339350918.0701</v>
      </c>
      <c r="F47" s="24">
        <f>F37+F46</f>
        <v>56302780574</v>
      </c>
      <c r="G47" s="25">
        <f>G37+G46</f>
        <v>-31963429655.930084</v>
      </c>
      <c r="H47" s="45">
        <f t="shared" si="3"/>
        <v>-56.77060587428686</v>
      </c>
    </row>
    <row r="48" spans="1:8" s="27" customFormat="1" ht="19.5" customHeight="1">
      <c r="A48" s="36" t="s">
        <v>49</v>
      </c>
      <c r="B48" s="36"/>
      <c r="C48" s="36"/>
      <c r="D48" s="23" t="s">
        <v>10</v>
      </c>
      <c r="E48" s="46">
        <v>-12362925670.6</v>
      </c>
      <c r="F48" s="46">
        <v>2554813000</v>
      </c>
      <c r="G48" s="25">
        <f>E48-F48</f>
        <v>-14917738670.6</v>
      </c>
      <c r="H48" s="45">
        <f>IF(F48=0,0,(G48/F48)*100)</f>
        <v>-583.9072632948087</v>
      </c>
    </row>
    <row r="49" spans="1:8" s="27" customFormat="1" ht="35.25" customHeight="1">
      <c r="A49" s="47" t="s">
        <v>50</v>
      </c>
      <c r="B49" s="47"/>
      <c r="C49" s="47"/>
      <c r="D49" s="23" t="s">
        <v>10</v>
      </c>
      <c r="E49" s="46">
        <f>E47-E48</f>
        <v>36702276588.6701</v>
      </c>
      <c r="F49" s="46">
        <f>F47-F48</f>
        <v>53747967574</v>
      </c>
      <c r="G49" s="25">
        <f>E49-F49</f>
        <v>-17045690985.329903</v>
      </c>
      <c r="H49" s="45">
        <f>IF(F49=0,0,(G49/F49)*100)</f>
        <v>-31.714112653397468</v>
      </c>
    </row>
    <row r="50" spans="1:8" s="27" customFormat="1" ht="19.5" customHeight="1">
      <c r="A50" s="36" t="s">
        <v>51</v>
      </c>
      <c r="B50" s="36"/>
      <c r="C50" s="36"/>
      <c r="D50" s="23" t="s">
        <v>10</v>
      </c>
      <c r="E50" s="46"/>
      <c r="F50" s="46"/>
      <c r="G50" s="25">
        <f>E50-F50</f>
        <v>0</v>
      </c>
      <c r="H50" s="45">
        <f t="shared" si="3"/>
        <v>0</v>
      </c>
    </row>
    <row r="51" spans="1:8" s="27" customFormat="1" ht="17.25" customHeight="1">
      <c r="A51" s="36" t="s">
        <v>52</v>
      </c>
      <c r="B51" s="36"/>
      <c r="C51" s="36"/>
      <c r="D51" s="23" t="s">
        <v>10</v>
      </c>
      <c r="E51" s="46"/>
      <c r="F51" s="46"/>
      <c r="G51" s="25">
        <f>E51-F51</f>
        <v>0</v>
      </c>
      <c r="H51" s="45">
        <f t="shared" si="3"/>
        <v>0</v>
      </c>
    </row>
    <row r="52" spans="1:8" s="53" customFormat="1" ht="19.5" customHeight="1">
      <c r="A52" s="48" t="s">
        <v>53</v>
      </c>
      <c r="B52" s="48"/>
      <c r="C52" s="48"/>
      <c r="D52" s="49" t="s">
        <v>10</v>
      </c>
      <c r="E52" s="50">
        <f>E47-E48+E50+E51</f>
        <v>36702276588.6701</v>
      </c>
      <c r="F52" s="50">
        <f>F47-F48+F50+F51</f>
        <v>53747967574</v>
      </c>
      <c r="G52" s="51">
        <f>E52-F52</f>
        <v>-17045690985.329903</v>
      </c>
      <c r="H52" s="52">
        <f>IF(F52=0,0,(G52/F52)*100)</f>
        <v>-31.714112653397468</v>
      </c>
    </row>
    <row r="53" ht="13.5" customHeight="1">
      <c r="A53" s="54" t="s">
        <v>54</v>
      </c>
    </row>
    <row r="54" ht="13.5" customHeight="1">
      <c r="A54" s="54" t="s">
        <v>55</v>
      </c>
    </row>
  </sheetData>
  <mergeCells count="49">
    <mergeCell ref="A52:C52"/>
    <mergeCell ref="A48:C48"/>
    <mergeCell ref="A49:C49"/>
    <mergeCell ref="A50:C50"/>
    <mergeCell ref="A51:C51"/>
    <mergeCell ref="B43:C43"/>
    <mergeCell ref="B44:C44"/>
    <mergeCell ref="A46:C46"/>
    <mergeCell ref="A47:C47"/>
    <mergeCell ref="B39:C39"/>
    <mergeCell ref="B40:C40"/>
    <mergeCell ref="B41:C41"/>
    <mergeCell ref="A42:C42"/>
    <mergeCell ref="B34:C34"/>
    <mergeCell ref="B35:C35"/>
    <mergeCell ref="A37:C37"/>
    <mergeCell ref="A38:C38"/>
    <mergeCell ref="A30:C30"/>
    <mergeCell ref="A31:C31"/>
    <mergeCell ref="B32:C32"/>
    <mergeCell ref="B33:C33"/>
    <mergeCell ref="B25:C25"/>
    <mergeCell ref="B26:C26"/>
    <mergeCell ref="B27:C27"/>
    <mergeCell ref="B28:C28"/>
    <mergeCell ref="B21:C21"/>
    <mergeCell ref="B22:C22"/>
    <mergeCell ref="B23:C23"/>
    <mergeCell ref="B24:C24"/>
    <mergeCell ref="A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A5:C5"/>
    <mergeCell ref="B6:C6"/>
    <mergeCell ref="B7:C7"/>
    <mergeCell ref="B8:C8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2009-09-14T06:54:38Z</cp:lastPrinted>
  <dcterms:created xsi:type="dcterms:W3CDTF">2009-09-14T06:53:56Z</dcterms:created>
  <dcterms:modified xsi:type="dcterms:W3CDTF">2009-09-14T06:54:53Z</dcterms:modified>
  <cp:category/>
  <cp:version/>
  <cp:contentType/>
  <cp:contentStatus/>
</cp:coreProperties>
</file>