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<sst xmlns="http://schemas.openxmlformats.org/spreadsheetml/2006/main" count="162" uniqueCount="152">
  <si>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中央健康保險局資產負債表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</si>
  <si>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</si>
  <si>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</si>
  <si>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</si>
  <si>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</si>
  <si>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</si>
  <si>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</si>
  <si>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</si>
  <si>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</si>
  <si>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</si>
  <si>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</si>
  <si>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</si>
  <si>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</si>
  <si>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</si>
  <si>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</si>
  <si>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</si>
  <si>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</si>
  <si>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</si>
  <si>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</si>
  <si>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</si>
  <si>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</si>
  <si>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</si>
  <si>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</si>
  <si>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</si>
  <si>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</si>
  <si>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</si>
  <si>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</si>
  <si>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</si>
  <si>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</si>
  <si>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</si>
  <si>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</si>
  <si>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</si>
  <si>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</si>
  <si>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</si>
  <si>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</si>
  <si>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</si>
  <si>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</si>
  <si>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</si>
  <si>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</si>
  <si>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</si>
  <si>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</si>
  <si>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</si>
  <si>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</si>
  <si>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</si>
  <si>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</si>
  <si>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</si>
  <si>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</si>
  <si>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</si>
  <si>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</si>
  <si>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</si>
  <si>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</si>
  <si>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</si>
  <si>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</si>
  <si>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</si>
  <si>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</si>
  <si>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</si>
  <si>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</si>
  <si>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</si>
  <si>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</si>
  <si>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</si>
  <si>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</si>
  <si>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</si>
  <si>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</si>
  <si>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</si>
  <si>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</si>
  <si>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</si>
  <si>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</si>
  <si>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</si>
  <si>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</si>
  <si>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</si>
  <si>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</si>
  <si>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</si>
  <si>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</si>
  <si>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</si>
  <si>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</si>
  <si>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</si>
  <si>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</si>
  <si>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</si>
  <si>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</si>
  <si>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</si>
  <si>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</si>
  <si>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</si>
  <si>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</si>
  <si>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</si>
  <si>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</si>
  <si>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</si>
  <si>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</si>
  <si>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</si>
  <si>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</si>
  <si>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</si>
  <si>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</si>
  <si>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</si>
  <si>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</si>
  <si>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</si>
  <si>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</si>
  <si>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</si>
  <si>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</si>
  <si>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</si>
  <si>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</si>
  <si>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</si>
  <si>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</si>
  <si>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)6,252,142,125</t>
    </r>
    <r>
      <rPr>
        <sz val="10"/>
        <rFont val="華康中明體"/>
        <family val="3"/>
      </rPr>
      <t>元。</t>
    </r>
  </si>
  <si>
    <t>中央健康保險局損益結算表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</si>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</sst>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199373548227.99</v>
      </c>
      <c r="F5" s="124">
        <f>SUM(F6:F16)</f>
        <v>192997020000</v>
      </c>
      <c r="G5" s="125">
        <f>SUM(G6:G16)</f>
        <v>6376528227.99</v>
      </c>
      <c r="H5" s="126">
        <f>IF(F5=0,0,(G5/F5)*100)</f>
        <v>3.303951650647248</v>
      </c>
    </row>
    <row r="6" spans="1:8" ht="14.25" customHeight="1">
      <c r="A6" s="7"/>
      <c r="B6" s="127" t="s">
        <v>110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111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>
        <v>195881841651</v>
      </c>
      <c r="F15" s="130">
        <v>189417001000</v>
      </c>
      <c r="G15" s="131">
        <f t="shared" si="0"/>
        <v>6464840651</v>
      </c>
      <c r="H15" s="132">
        <f t="shared" si="1"/>
        <v>3.4130202763584037</v>
      </c>
    </row>
    <row r="16" spans="1:8" ht="14.25" customHeight="1">
      <c r="A16" s="7"/>
      <c r="B16" s="127" t="s">
        <v>120</v>
      </c>
      <c r="C16" s="128"/>
      <c r="D16" s="129"/>
      <c r="E16" s="130">
        <v>3491706576.99</v>
      </c>
      <c r="F16" s="130">
        <v>3580019000</v>
      </c>
      <c r="G16" s="131">
        <f>E16-F16</f>
        <v>-88312423.01000023</v>
      </c>
      <c r="H16" s="132">
        <f t="shared" si="1"/>
        <v>-2.4668143663483413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196509019442.1</v>
      </c>
      <c r="F17" s="124">
        <f>SUM(F18:F28)</f>
        <v>190131622000</v>
      </c>
      <c r="G17" s="125">
        <f>SUM(G18:G28)</f>
        <v>6377397442.1</v>
      </c>
      <c r="H17" s="133">
        <f t="shared" si="1"/>
        <v>3.354201355364233</v>
      </c>
    </row>
    <row r="18" spans="1:8" ht="14.25" customHeight="1">
      <c r="A18" s="7"/>
      <c r="B18" s="127" t="s">
        <v>122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123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>
        <v>195881841651</v>
      </c>
      <c r="F27" s="130">
        <v>189417001000</v>
      </c>
      <c r="G27" s="131">
        <f>E27-F27</f>
        <v>6464840651</v>
      </c>
      <c r="H27" s="132">
        <f t="shared" si="1"/>
        <v>3.4130202763584037</v>
      </c>
    </row>
    <row r="28" spans="1:8" ht="14.25" customHeight="1">
      <c r="A28" s="7"/>
      <c r="B28" s="127" t="s">
        <v>132</v>
      </c>
      <c r="C28" s="128"/>
      <c r="D28" s="129"/>
      <c r="E28" s="130">
        <v>627177791.1</v>
      </c>
      <c r="F28" s="130">
        <v>714621000</v>
      </c>
      <c r="G28" s="131">
        <f>E28-F28</f>
        <v>-87443208.89999998</v>
      </c>
      <c r="H28" s="132">
        <f t="shared" si="1"/>
        <v>-12.236305524186944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2864528785.889984</v>
      </c>
      <c r="F30" s="124">
        <f>F5-F17</f>
        <v>2865398000</v>
      </c>
      <c r="G30" s="125">
        <f>G5-G17</f>
        <v>-869214.1100006104</v>
      </c>
      <c r="H30" s="133">
        <f t="shared" si="1"/>
        <v>-0.03033484737549933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2908674079.14</v>
      </c>
      <c r="F31" s="124">
        <f>SUM(F32:F35)</f>
        <v>2907863000</v>
      </c>
      <c r="G31" s="125">
        <f>SUM(G32:G35)</f>
        <v>811079.1399998814</v>
      </c>
      <c r="H31" s="133">
        <f t="shared" si="1"/>
        <v>0.02789261873753617</v>
      </c>
    </row>
    <row r="32" spans="1:8" ht="14.25" customHeight="1">
      <c r="A32" s="7"/>
      <c r="B32" s="127" t="s">
        <v>135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136</v>
      </c>
      <c r="C33" s="128"/>
      <c r="D33" s="129"/>
      <c r="E33" s="130">
        <v>2812580717.12</v>
      </c>
      <c r="F33" s="130">
        <v>2814752000</v>
      </c>
      <c r="G33" s="131">
        <f>E33-F33</f>
        <v>-2171282.8800001144</v>
      </c>
      <c r="H33" s="132">
        <f t="shared" si="1"/>
        <v>-0.07713940268983252</v>
      </c>
    </row>
    <row r="34" spans="1:8" ht="14.25" customHeight="1">
      <c r="A34" s="7"/>
      <c r="B34" s="127" t="s">
        <v>137</v>
      </c>
      <c r="C34" s="128"/>
      <c r="D34" s="129"/>
      <c r="E34" s="130">
        <v>87323660.02</v>
      </c>
      <c r="F34" s="130">
        <v>85172000</v>
      </c>
      <c r="G34" s="131">
        <f>E34-F34</f>
        <v>2151660.019999996</v>
      </c>
      <c r="H34" s="132">
        <f t="shared" si="1"/>
        <v>2.526252782604607</v>
      </c>
    </row>
    <row r="35" spans="1:8" ht="14.25" customHeight="1">
      <c r="A35" s="7"/>
      <c r="B35" s="127" t="s">
        <v>138</v>
      </c>
      <c r="C35" s="128"/>
      <c r="D35" s="129"/>
      <c r="E35" s="130">
        <v>8769702</v>
      </c>
      <c r="F35" s="130">
        <v>7939000</v>
      </c>
      <c r="G35" s="131">
        <f>E35-F35</f>
        <v>830702</v>
      </c>
      <c r="H35" s="132">
        <f t="shared" si="1"/>
        <v>10.463559642272328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-44145293.250015736</v>
      </c>
      <c r="F37" s="124">
        <f>F30-F31</f>
        <v>-42465000</v>
      </c>
      <c r="G37" s="125">
        <f>G30-G31</f>
        <v>-1680293.2500004917</v>
      </c>
      <c r="H37" s="133">
        <f>IF(F37=0,0,(G37/F37)*100)</f>
        <v>3.956889791594235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176486129.5</v>
      </c>
      <c r="F38" s="124">
        <f>SUM(F39:F40)</f>
        <v>57205000</v>
      </c>
      <c r="G38" s="125">
        <f>SUM(G39:G40)</f>
        <v>119281129.5</v>
      </c>
      <c r="H38" s="133">
        <f>IF(F38=0,0,(G38/F38)*100)</f>
        <v>208.51521632724413</v>
      </c>
    </row>
    <row r="39" spans="1:8" ht="14.25" customHeight="1">
      <c r="A39" s="7"/>
      <c r="B39" s="127" t="s">
        <v>141</v>
      </c>
      <c r="C39" s="128"/>
      <c r="D39" s="129"/>
      <c r="E39" s="130">
        <v>9478485</v>
      </c>
      <c r="F39" s="130">
        <v>2372000</v>
      </c>
      <c r="G39" s="131">
        <f>E39-F39</f>
        <v>7106485</v>
      </c>
      <c r="H39" s="132">
        <f aca="true" t="shared" si="3" ref="H39:H50">IF(F39=0,0,(G39/F39)*100)</f>
        <v>299.5988617200675</v>
      </c>
    </row>
    <row r="40" spans="1:8" ht="14.25" customHeight="1">
      <c r="A40" s="7"/>
      <c r="B40" s="127" t="s">
        <v>142</v>
      </c>
      <c r="C40" s="128"/>
      <c r="D40" s="129"/>
      <c r="E40" s="130">
        <v>167007644.5</v>
      </c>
      <c r="F40" s="130">
        <v>54833000</v>
      </c>
      <c r="G40" s="131">
        <f>E40-F40</f>
        <v>112174644.5</v>
      </c>
      <c r="H40" s="132">
        <f t="shared" si="3"/>
        <v>204.57506337424545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125363956</v>
      </c>
      <c r="F42" s="124">
        <f>SUM(F43:F44)</f>
        <v>20992000</v>
      </c>
      <c r="G42" s="125">
        <f>SUM(G43:G44)</f>
        <v>104371956</v>
      </c>
      <c r="H42" s="133">
        <f t="shared" si="3"/>
        <v>497.1987233231707</v>
      </c>
    </row>
    <row r="43" spans="1:8" ht="14.25" customHeight="1">
      <c r="A43" s="7"/>
      <c r="B43" s="127" t="s">
        <v>144</v>
      </c>
      <c r="C43" s="128"/>
      <c r="D43" s="129"/>
      <c r="E43" s="130"/>
      <c r="F43" s="130"/>
      <c r="G43" s="131">
        <f>E43-F43</f>
        <v>0</v>
      </c>
      <c r="H43" s="139">
        <f t="shared" si="3"/>
        <v>0</v>
      </c>
    </row>
    <row r="44" spans="1:8" ht="14.25" customHeight="1">
      <c r="A44" s="7"/>
      <c r="B44" s="127" t="s">
        <v>145</v>
      </c>
      <c r="C44" s="128"/>
      <c r="D44" s="129"/>
      <c r="E44" s="130">
        <v>125363956</v>
      </c>
      <c r="F44" s="130">
        <v>20992000</v>
      </c>
      <c r="G44" s="131">
        <f>E44-F44</f>
        <v>104371956</v>
      </c>
      <c r="H44" s="139">
        <f t="shared" si="3"/>
        <v>497.1987233231707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51122173.5</v>
      </c>
      <c r="F46" s="124">
        <f>F38-F42</f>
        <v>36213000</v>
      </c>
      <c r="G46" s="125">
        <f>G38-G42</f>
        <v>14909173.5</v>
      </c>
      <c r="H46" s="133">
        <f t="shared" si="3"/>
        <v>41.170777069008366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6976880.249984264</v>
      </c>
      <c r="F47" s="124">
        <f>F37+F46</f>
        <v>-6252000</v>
      </c>
      <c r="G47" s="125">
        <f>G37+G46</f>
        <v>13228880.249999508</v>
      </c>
      <c r="H47" s="141">
        <f t="shared" si="3"/>
        <v>-211.594373800376</v>
      </c>
    </row>
    <row r="48" spans="1:8" s="121" customFormat="1" ht="18.75" customHeight="1">
      <c r="A48" s="120" t="s">
        <v>148</v>
      </c>
      <c r="C48" s="137"/>
      <c r="D48" s="123"/>
      <c r="E48" s="142"/>
      <c r="F48" s="142"/>
      <c r="G48" s="125">
        <f>E48-F48</f>
        <v>0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6976880.249984264</v>
      </c>
      <c r="F51" s="147">
        <f>F47-F48+F49+F50</f>
        <v>-6252000</v>
      </c>
      <c r="G51" s="148">
        <f>E51-F51</f>
        <v>13228880.249984264</v>
      </c>
      <c r="H51" s="149">
        <f>IF(F51=0,0,(G51/F51)*100)</f>
        <v>-211.5943738001322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1" sqref="E11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157995753916.55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149035776914.04</v>
      </c>
      <c r="L6" s="30">
        <f aca="true" t="shared" si="0" ref="L6:L35">IF(K$57&gt;0,(K6/K$57)*100,0)</f>
        <v>94.328976076634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139137908039.55</v>
      </c>
      <c r="F7" s="28">
        <f aca="true" t="shared" si="1" ref="F7:F55">IF(E$6&gt;0,(E7/E$6)*100,0)</f>
        <v>88.06433374977892</v>
      </c>
      <c r="G7" s="35" t="s">
        <v>10</v>
      </c>
      <c r="H7" s="33"/>
      <c r="I7" s="33"/>
      <c r="J7" s="34"/>
      <c r="K7" s="28">
        <f>SUM(K8:K16)</f>
        <v>124862604684.8</v>
      </c>
      <c r="L7" s="30">
        <f t="shared" si="0"/>
        <v>79.02908881383594</v>
      </c>
    </row>
    <row r="8" spans="1:12" s="45" customFormat="1" ht="13.5" customHeight="1">
      <c r="A8" s="7"/>
      <c r="B8" s="37" t="s">
        <v>11</v>
      </c>
      <c r="C8" s="38"/>
      <c r="D8" s="39"/>
      <c r="E8" s="40">
        <v>6976427289.9</v>
      </c>
      <c r="F8" s="41">
        <f t="shared" si="1"/>
        <v>4.415578974093696</v>
      </c>
      <c r="G8" s="42"/>
      <c r="H8" s="43" t="s">
        <v>12</v>
      </c>
      <c r="I8" s="38"/>
      <c r="J8" s="39"/>
      <c r="K8" s="40">
        <v>83000000000</v>
      </c>
      <c r="L8" s="44">
        <f t="shared" si="0"/>
        <v>52.53305734016044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10325606118</v>
      </c>
      <c r="F11" s="41">
        <f t="shared" si="1"/>
        <v>6.535369376732597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121257500255.68</v>
      </c>
      <c r="F12" s="41">
        <f t="shared" si="1"/>
        <v>76.74731582959225</v>
      </c>
      <c r="G12" s="47"/>
      <c r="H12" s="37" t="s">
        <v>20</v>
      </c>
      <c r="I12" s="38"/>
      <c r="J12" s="39"/>
      <c r="K12" s="40">
        <v>41862604684.8</v>
      </c>
      <c r="L12" s="44">
        <f t="shared" si="0"/>
        <v>26.49603147367551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54589475.83</v>
      </c>
      <c r="F14" s="41">
        <f t="shared" si="1"/>
        <v>0.03455122968610473</v>
      </c>
      <c r="G14" s="47"/>
      <c r="H14" s="37" t="s">
        <v>24</v>
      </c>
      <c r="I14" s="38"/>
      <c r="J14" s="39"/>
      <c r="K14" s="40"/>
      <c r="L14" s="44">
        <f t="shared" si="0"/>
        <v>0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156989514.14</v>
      </c>
      <c r="F15" s="41">
        <f t="shared" si="1"/>
        <v>0.09936312226651264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366795386</v>
      </c>
      <c r="F16" s="41">
        <f t="shared" si="1"/>
        <v>0.23215521740776243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3143515526</v>
      </c>
      <c r="F27" s="28">
        <f t="shared" si="1"/>
        <v>1.9896202575547306</v>
      </c>
      <c r="G27" s="35" t="s">
        <v>50</v>
      </c>
      <c r="H27" s="32"/>
      <c r="I27" s="32"/>
      <c r="J27" s="34"/>
      <c r="K27" s="28">
        <f>K28+K29</f>
        <v>860710439</v>
      </c>
      <c r="L27" s="30">
        <f t="shared" si="0"/>
        <v>0.544768082473032</v>
      </c>
    </row>
    <row r="28" spans="1:12" s="45" customFormat="1" ht="13.5" customHeight="1">
      <c r="A28" s="7"/>
      <c r="B28" s="37" t="s">
        <v>51</v>
      </c>
      <c r="C28" s="37"/>
      <c r="D28" s="46"/>
      <c r="E28" s="40">
        <v>3143515526</v>
      </c>
      <c r="F28" s="41">
        <f t="shared" si="1"/>
        <v>1.9896202575547306</v>
      </c>
      <c r="G28" s="53"/>
      <c r="H28" s="37" t="s">
        <v>52</v>
      </c>
      <c r="I28" s="38"/>
      <c r="J28" s="34"/>
      <c r="K28" s="40">
        <v>860710439</v>
      </c>
      <c r="L28" s="44">
        <f t="shared" si="0"/>
        <v>0.544768082473032</v>
      </c>
    </row>
    <row r="29" spans="2:12" s="36" customFormat="1" ht="13.5" customHeight="1">
      <c r="B29" s="37" t="s">
        <v>53</v>
      </c>
      <c r="C29" s="37"/>
      <c r="D29" s="34"/>
      <c r="E29" s="40"/>
      <c r="F29" s="41">
        <f t="shared" si="1"/>
        <v>0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23312461790.24</v>
      </c>
      <c r="L30" s="30">
        <f t="shared" si="0"/>
        <v>14.755119180325027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7098168883</v>
      </c>
      <c r="F31" s="28">
        <f t="shared" si="1"/>
        <v>4.492632686033514</v>
      </c>
      <c r="G31" s="47"/>
      <c r="H31" s="37" t="s">
        <v>58</v>
      </c>
      <c r="I31" s="38"/>
      <c r="J31" s="39"/>
      <c r="K31" s="40">
        <v>2255302960.2</v>
      </c>
      <c r="L31" s="44">
        <f t="shared" si="0"/>
        <v>1.4274452979231345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3322295269</v>
      </c>
      <c r="F32" s="41">
        <f t="shared" si="1"/>
        <v>2.1027750345460334</v>
      </c>
      <c r="G32" s="47"/>
      <c r="H32" s="37" t="s">
        <v>60</v>
      </c>
      <c r="I32" s="38"/>
      <c r="J32" s="39"/>
      <c r="K32" s="40">
        <v>21057158830.04</v>
      </c>
      <c r="L32" s="44">
        <f t="shared" si="0"/>
        <v>13.327673882401891</v>
      </c>
    </row>
    <row r="33" spans="2:12" s="36" customFormat="1" ht="13.5" customHeight="1">
      <c r="B33" s="37" t="s">
        <v>61</v>
      </c>
      <c r="C33" s="37"/>
      <c r="D33" s="34"/>
      <c r="E33" s="40">
        <v>3485816</v>
      </c>
      <c r="F33" s="41">
        <f t="shared" si="1"/>
        <v>0.002206271949460828</v>
      </c>
      <c r="G33" s="47"/>
      <c r="H33" s="37" t="s">
        <v>62</v>
      </c>
      <c r="I33" s="38"/>
      <c r="J33" s="39"/>
      <c r="K33" s="40"/>
      <c r="L33" s="44">
        <f t="shared" si="0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2978324723</v>
      </c>
      <c r="F34" s="41">
        <f t="shared" si="1"/>
        <v>1.885066306638271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652483811</v>
      </c>
      <c r="F35" s="41">
        <f t="shared" si="1"/>
        <v>0.4129755356239688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25449150</v>
      </c>
      <c r="F36" s="41">
        <f t="shared" si="1"/>
        <v>0.016107489833835472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49869676</v>
      </c>
      <c r="F37" s="41">
        <f t="shared" si="1"/>
        <v>0.031563934323412327</v>
      </c>
      <c r="G37" s="42"/>
      <c r="H37" s="54" t="s">
        <v>69</v>
      </c>
      <c r="I37" s="55"/>
      <c r="J37" s="56"/>
      <c r="K37" s="28">
        <f>K38+K41+K43+K47+K52+K54</f>
        <v>8959977002.51</v>
      </c>
      <c r="L37" s="30">
        <f aca="true" t="shared" si="2" ref="L37:L56">IF(K$57&gt;0,(K37/K$57)*100,0)</f>
        <v>5.671023923365984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629330</v>
      </c>
      <c r="F38" s="41">
        <f t="shared" si="1"/>
        <v>0.000398320831034737</v>
      </c>
      <c r="G38" s="35" t="s">
        <v>71</v>
      </c>
      <c r="H38" s="32"/>
      <c r="I38" s="32"/>
      <c r="J38" s="34"/>
      <c r="K38" s="28">
        <f>SUM(K39:K40)</f>
        <v>8716517000</v>
      </c>
      <c r="L38" s="30">
        <f t="shared" si="2"/>
        <v>5.516931173102208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65631108</v>
      </c>
      <c r="F39" s="41">
        <f t="shared" si="1"/>
        <v>0.04153979228749714</v>
      </c>
      <c r="G39" s="48"/>
      <c r="H39" s="37" t="s">
        <v>71</v>
      </c>
      <c r="I39" s="38"/>
      <c r="J39" s="39"/>
      <c r="K39" s="40">
        <v>8716517000</v>
      </c>
      <c r="L39" s="44">
        <f t="shared" si="2"/>
        <v>5.516931173102208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16544032</v>
      </c>
      <c r="L41" s="30">
        <f>IF(K$57&gt;0,(K41/K$57)*100,0)</f>
        <v>0.010471187731246376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16544032</v>
      </c>
      <c r="L42" s="44">
        <f>IF(K$57&gt;0,(K42/K$57)*100,0)</f>
        <v>0.010471187731246376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226915970.51</v>
      </c>
      <c r="L43" s="30">
        <f t="shared" si="2"/>
        <v>0.14362156253252994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226915970.51</v>
      </c>
      <c r="L45" s="44">
        <f t="shared" si="2"/>
        <v>0.14362156253252994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1170968249</v>
      </c>
      <c r="F46" s="28">
        <f t="shared" si="1"/>
        <v>0.7411390622677624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1170968249</v>
      </c>
      <c r="F47" s="41">
        <f t="shared" si="1"/>
        <v>0.7411390622677624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7445193219</v>
      </c>
      <c r="F48" s="28">
        <f t="shared" si="1"/>
        <v>4.7122742443650685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1"/>
        <v>0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7443480838</v>
      </c>
      <c r="F50" s="41">
        <f t="shared" si="1"/>
        <v>4.711190429795657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1712381</v>
      </c>
      <c r="F51" s="41">
        <f t="shared" si="1"/>
        <v>0.0010838145694120637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157995753916.55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157995753916.55002</v>
      </c>
      <c r="L57" s="78">
        <f>L6+L37</f>
        <v>99.99999999999999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2009-09-16T02:41:32Z</dcterms:created>
  <dcterms:modified xsi:type="dcterms:W3CDTF">2009-09-16T02:43:15Z</dcterms:modified>
  <cp:category/>
  <cp:version/>
  <cp:contentType/>
  <cp:contentStatus/>
</cp:coreProperties>
</file>