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<sst xmlns="http://schemas.openxmlformats.org/spreadsheetml/2006/main" count="135" uniqueCount="125">
  <si>
    <t>臺灣新生報業股份有限公司資產負債清理表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</si>
  <si>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</si>
  <si>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</si>
  <si>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</si>
  <si>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</si>
  <si>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</si>
  <si>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</si>
  <si>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</si>
  <si>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</si>
  <si>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</si>
  <si>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</si>
  <si>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</si>
  <si>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</si>
  <si>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</si>
  <si>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</si>
  <si>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</si>
  <si>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</si>
  <si>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</si>
  <si>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</si>
  <si>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</si>
  <si>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</si>
  <si>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</si>
  <si>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</si>
  <si>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</si>
  <si>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</si>
  <si>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</si>
  <si>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</si>
  <si>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</si>
  <si>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</si>
  <si>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</si>
  <si>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</si>
  <si>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</si>
  <si>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</si>
  <si>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</si>
  <si>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</si>
  <si>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</si>
  <si>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</si>
  <si>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</si>
  <si>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</si>
  <si>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</si>
  <si>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</si>
  <si>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</si>
  <si>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</si>
  <si>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</si>
  <si>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</si>
  <si>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</si>
  <si>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</si>
  <si>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</si>
  <si>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</si>
  <si>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</si>
  <si>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</si>
  <si>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</si>
  <si>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</si>
  <si>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</si>
  <si>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</si>
  <si>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</si>
  <si>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</si>
  <si>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</si>
  <si>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</si>
  <si>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</si>
  <si>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</si>
  <si>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</si>
  <si>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</si>
  <si>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</si>
  <si>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</si>
  <si>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</si>
  <si>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</si>
  <si>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</si>
  <si>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</si>
  <si>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</si>
  <si>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</si>
  <si>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</si>
  <si>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</si>
  <si>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</si>
  <si>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</si>
  <si>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</si>
  <si>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</si>
  <si>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</si>
  <si>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</si>
  <si>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</si>
  <si>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</si>
  <si>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</si>
  <si>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</si>
  <si>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</si>
  <si>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</si>
  <si>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</si>
  <si>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</si>
  <si>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</si>
  <si>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</si>
  <si>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</si>
  <si>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</si>
  <si>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</si>
  <si>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</si>
  <si>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</si>
  <si>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</si>
  <si>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</si>
  <si>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</si>
  <si>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</si>
  <si>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</si>
  <si>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</si>
  <si>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</si>
  <si>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)21,631,417</t>
    </r>
    <r>
      <rPr>
        <sz val="10"/>
        <rFont val="華康中明體"/>
        <family val="3"/>
      </rPr>
      <t>元。</t>
    </r>
  </si>
  <si>
    <t>臺灣新生報業股份有限公司清理收支結算表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</si>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</sst>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#,##0_ 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5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b/>
      <sz val="12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Times New Roman"/>
      <family val="1"/>
    </font>
    <font>
      <sz val="9"/>
      <name val="華康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3" xfId="0" applyNumberFormat="1" applyFont="1" applyBorder="1" applyAlignment="1" quotePrefix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 quotePrefix="1">
      <alignment horizontal="left" vertical="top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/>
    </xf>
    <xf numFmtId="0" fontId="8" fillId="0" borderId="7" xfId="0" applyFont="1" applyBorder="1" applyAlignment="1">
      <alignment vertical="center"/>
    </xf>
    <xf numFmtId="177" fontId="10" fillId="0" borderId="7" xfId="0" applyNumberFormat="1" applyFont="1" applyBorder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177" fontId="10" fillId="0" borderId="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77" fontId="10" fillId="0" borderId="8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177" fontId="12" fillId="0" borderId="7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0" fontId="4" fillId="0" borderId="8" xfId="0" applyFont="1" applyBorder="1" applyAlignment="1">
      <alignment vertical="center"/>
    </xf>
    <xf numFmtId="0" fontId="11" fillId="0" borderId="0" xfId="0" applyFont="1" applyBorder="1" applyAlignment="1" quotePrefix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1" fillId="0" borderId="7" xfId="0" applyFont="1" applyBorder="1" applyAlignment="1">
      <alignment horizontal="distributed"/>
    </xf>
    <xf numFmtId="0" fontId="4" fillId="0" borderId="8" xfId="0" applyFont="1" applyBorder="1" applyAlignment="1" quotePrefix="1">
      <alignment horizontal="left"/>
    </xf>
    <xf numFmtId="0" fontId="13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5" fillId="0" borderId="0" xfId="0" applyFont="1" applyBorder="1" applyAlignment="1">
      <alignment/>
    </xf>
    <xf numFmtId="0" fontId="15" fillId="0" borderId="7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8" xfId="0" applyFont="1" applyBorder="1" applyAlignment="1">
      <alignment horizontal="distributed"/>
    </xf>
    <xf numFmtId="0" fontId="1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176" fontId="12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/>
    </xf>
    <xf numFmtId="0" fontId="18" fillId="0" borderId="7" xfId="0" applyFont="1" applyBorder="1" applyAlignment="1">
      <alignment horizontal="distributed"/>
    </xf>
    <xf numFmtId="0" fontId="19" fillId="0" borderId="0" xfId="0" applyFont="1" applyAlignment="1">
      <alignment vertical="center"/>
    </xf>
    <xf numFmtId="0" fontId="19" fillId="0" borderId="8" xfId="0" applyFont="1" applyBorder="1" applyAlignment="1">
      <alignment vertical="center"/>
    </xf>
    <xf numFmtId="0" fontId="11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4" fillId="0" borderId="1" xfId="0" applyFont="1" applyBorder="1" applyAlignment="1" quotePrefix="1">
      <alignment horizontal="right" vertical="center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77" fontId="10" fillId="0" borderId="6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quotePrefix="1">
      <alignment horizontal="right" vertical="center"/>
    </xf>
    <xf numFmtId="177" fontId="10" fillId="0" borderId="5" xfId="0" applyNumberFormat="1" applyFont="1" applyBorder="1" applyAlignment="1" applyProtection="1">
      <alignment vertical="center"/>
      <protection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2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" xfId="0" applyFont="1" applyBorder="1" applyAlignment="1" quotePrefix="1">
      <alignment horizontal="center" vertical="center"/>
    </xf>
    <xf numFmtId="0" fontId="24" fillId="0" borderId="9" xfId="0" applyFont="1" applyBorder="1" applyAlignment="1" quotePrefix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8" fillId="0" borderId="0" xfId="0" applyNumberFormat="1" applyFont="1" applyBorder="1" applyAlignment="1" quotePrefix="1">
      <alignment horizontal="left"/>
    </xf>
    <xf numFmtId="0" fontId="25" fillId="0" borderId="0" xfId="0" applyFont="1" applyAlignment="1">
      <alignment vertical="center"/>
    </xf>
    <xf numFmtId="49" fontId="8" fillId="0" borderId="0" xfId="0" applyNumberFormat="1" applyFont="1" applyBorder="1" applyAlignment="1" quotePrefix="1">
      <alignment horizontal="distributed"/>
    </xf>
    <xf numFmtId="49" fontId="4" fillId="0" borderId="7" xfId="0" applyNumberFormat="1" applyFont="1" applyBorder="1" applyAlignment="1" quotePrefix="1">
      <alignment horizontal="distributed"/>
    </xf>
    <xf numFmtId="179" fontId="10" fillId="0" borderId="7" xfId="0" applyNumberFormat="1" applyFont="1" applyBorder="1" applyAlignment="1" applyProtection="1">
      <alignment vertical="center"/>
      <protection/>
    </xf>
    <xf numFmtId="180" fontId="10" fillId="0" borderId="7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quotePrefix="1">
      <alignment horizontal="distributed"/>
    </xf>
    <xf numFmtId="0" fontId="9" fillId="0" borderId="0" xfId="0" applyFont="1" applyAlignment="1">
      <alignment/>
    </xf>
    <xf numFmtId="49" fontId="2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 locked="0"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distributed"/>
    </xf>
    <xf numFmtId="49" fontId="11" fillId="0" borderId="0" xfId="0" applyNumberFormat="1" applyFont="1" applyBorder="1" applyAlignment="1" quotePrefix="1">
      <alignment horizontal="distributed"/>
    </xf>
    <xf numFmtId="0" fontId="9" fillId="0" borderId="0" xfId="0" applyFont="1" applyAlignment="1">
      <alignment/>
    </xf>
    <xf numFmtId="179" fontId="12" fillId="0" borderId="7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>
      <alignment vertical="center"/>
    </xf>
    <xf numFmtId="181" fontId="10" fillId="0" borderId="8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49" fontId="29" fillId="0" borderId="0" xfId="0" applyNumberFormat="1" applyFont="1" applyBorder="1" applyAlignment="1" quotePrefix="1">
      <alignment horizontal="left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 quotePrefix="1">
      <alignment horizontal="distributed"/>
    </xf>
    <xf numFmtId="49" fontId="28" fillId="0" borderId="7" xfId="0" applyNumberFormat="1" applyFont="1" applyBorder="1" applyAlignment="1" quotePrefix="1">
      <alignment horizontal="distributed"/>
    </xf>
    <xf numFmtId="181" fontId="12" fillId="0" borderId="8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vertical="center"/>
    </xf>
    <xf numFmtId="49" fontId="17" fillId="0" borderId="0" xfId="0" applyNumberFormat="1" applyFont="1" applyBorder="1" applyAlignment="1" quotePrefix="1">
      <alignment horizontal="left"/>
    </xf>
    <xf numFmtId="49" fontId="31" fillId="0" borderId="0" xfId="0" applyNumberFormat="1" applyFont="1" applyBorder="1" applyAlignment="1" quotePrefix="1">
      <alignment horizontal="distributed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29" fillId="0" borderId="1" xfId="0" applyNumberFormat="1" applyFont="1" applyBorder="1" applyAlignment="1" quotePrefix="1">
      <alignment horizontal="left"/>
    </xf>
    <xf numFmtId="0" fontId="9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28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10" sqref="F10"/>
    </sheetView>
  </sheetViews>
  <sheetFormatPr defaultColWidth="9.00390625" defaultRowHeight="13.5" customHeight="1"/>
  <cols>
    <col min="1" max="1" width="4.125" style="143" customWidth="1"/>
    <col min="2" max="2" width="2.625" style="140" customWidth="1"/>
    <col min="3" max="3" width="19.625" style="141" customWidth="1"/>
    <col min="4" max="4" width="1.4921875" style="139" customWidth="1"/>
    <col min="5" max="6" width="18.625" style="114" customWidth="1"/>
    <col min="7" max="7" width="17.50390625" style="114" customWidth="1"/>
    <col min="8" max="8" width="7.625" style="142" customWidth="1"/>
    <col min="9" max="16384" width="9.00390625" style="114" customWidth="1"/>
  </cols>
  <sheetData>
    <row r="1" spans="1:8" s="82" customFormat="1" ht="45" customHeight="1">
      <c r="A1" s="79" t="s">
        <v>102</v>
      </c>
      <c r="B1" s="80"/>
      <c r="C1" s="80"/>
      <c r="D1" s="80"/>
      <c r="E1" s="80"/>
      <c r="F1" s="80"/>
      <c r="G1" s="80"/>
      <c r="H1" s="81"/>
    </row>
    <row r="2" spans="1:8" s="90" customFormat="1" ht="25.5" customHeight="1">
      <c r="A2" s="83"/>
      <c r="B2" s="83"/>
      <c r="C2" s="84"/>
      <c r="D2" s="85"/>
      <c r="E2" s="86" t="s">
        <v>103</v>
      </c>
      <c r="F2" s="87"/>
      <c r="G2" s="88"/>
      <c r="H2" s="89" t="s">
        <v>104</v>
      </c>
    </row>
    <row r="3" spans="1:8" s="96" customFormat="1" ht="21" customHeight="1">
      <c r="A3" s="91" t="s">
        <v>105</v>
      </c>
      <c r="B3" s="91"/>
      <c r="C3" s="91"/>
      <c r="D3" s="92"/>
      <c r="E3" s="93" t="s">
        <v>106</v>
      </c>
      <c r="F3" s="93" t="s">
        <v>107</v>
      </c>
      <c r="G3" s="94" t="s">
        <v>108</v>
      </c>
      <c r="H3" s="95"/>
    </row>
    <row r="4" spans="1:8" s="96" customFormat="1" ht="24.75" customHeight="1">
      <c r="A4" s="97"/>
      <c r="B4" s="97"/>
      <c r="C4" s="97"/>
      <c r="D4" s="98"/>
      <c r="E4" s="99"/>
      <c r="F4" s="99"/>
      <c r="G4" s="100" t="s">
        <v>4</v>
      </c>
      <c r="H4" s="100" t="s">
        <v>5</v>
      </c>
    </row>
    <row r="5" spans="1:8" s="102" customFormat="1" ht="22.5" customHeight="1">
      <c r="A5" s="101" t="s">
        <v>109</v>
      </c>
      <c r="C5" s="103"/>
      <c r="D5" s="104"/>
      <c r="E5" s="105">
        <f>SUM(E6:E11)</f>
        <v>34405129</v>
      </c>
      <c r="F5" s="105">
        <f>SUM(F6:F11)</f>
        <v>0</v>
      </c>
      <c r="G5" s="106">
        <f>SUM(G6:G11)</f>
        <v>34405129</v>
      </c>
      <c r="H5" s="107">
        <f aca="true" t="shared" si="0" ref="H5:H11">IF(F5=0,0,(G5/F5)*100)</f>
        <v>0</v>
      </c>
    </row>
    <row r="6" spans="1:8" ht="14.25" customHeight="1">
      <c r="A6" s="3"/>
      <c r="B6" s="108" t="s">
        <v>110</v>
      </c>
      <c r="C6" s="109"/>
      <c r="D6" s="110"/>
      <c r="E6" s="111">
        <v>649280</v>
      </c>
      <c r="F6" s="111"/>
      <c r="G6" s="112">
        <f aca="true" t="shared" si="1" ref="G6:G11">E6-F6</f>
        <v>649280</v>
      </c>
      <c r="H6" s="113">
        <f t="shared" si="0"/>
        <v>0</v>
      </c>
    </row>
    <row r="7" spans="1:8" ht="14.25" customHeight="1">
      <c r="A7" s="3"/>
      <c r="B7" s="108" t="s">
        <v>111</v>
      </c>
      <c r="C7" s="109"/>
      <c r="D7" s="110"/>
      <c r="E7" s="111">
        <v>33737730</v>
      </c>
      <c r="F7" s="111"/>
      <c r="G7" s="112">
        <f t="shared" si="1"/>
        <v>33737730</v>
      </c>
      <c r="H7" s="113">
        <f t="shared" si="0"/>
        <v>0</v>
      </c>
    </row>
    <row r="8" spans="1:8" ht="14.25" customHeight="1">
      <c r="A8" s="3"/>
      <c r="B8" s="115" t="s">
        <v>112</v>
      </c>
      <c r="C8" s="109"/>
      <c r="D8" s="110"/>
      <c r="E8" s="111"/>
      <c r="F8" s="111"/>
      <c r="G8" s="112">
        <f>E8-F8</f>
        <v>0</v>
      </c>
      <c r="H8" s="113">
        <f>IF(F8=0,0,(G8/F8)*100)</f>
        <v>0</v>
      </c>
    </row>
    <row r="9" spans="1:8" ht="14.25" customHeight="1">
      <c r="A9" s="3"/>
      <c r="B9" s="108" t="s">
        <v>113</v>
      </c>
      <c r="C9" s="109"/>
      <c r="D9" s="110"/>
      <c r="E9" s="111"/>
      <c r="F9" s="111"/>
      <c r="G9" s="112">
        <f t="shared" si="1"/>
        <v>0</v>
      </c>
      <c r="H9" s="113">
        <f t="shared" si="0"/>
        <v>0</v>
      </c>
    </row>
    <row r="10" spans="1:8" ht="14.25" customHeight="1">
      <c r="A10" s="3"/>
      <c r="B10" s="108" t="s">
        <v>114</v>
      </c>
      <c r="C10" s="109"/>
      <c r="D10" s="110"/>
      <c r="E10" s="111"/>
      <c r="F10" s="111"/>
      <c r="G10" s="112">
        <f t="shared" si="1"/>
        <v>0</v>
      </c>
      <c r="H10" s="113">
        <f t="shared" si="0"/>
        <v>0</v>
      </c>
    </row>
    <row r="11" spans="1:8" ht="14.25" customHeight="1">
      <c r="A11" s="3"/>
      <c r="B11" s="108" t="s">
        <v>115</v>
      </c>
      <c r="C11" s="109"/>
      <c r="D11" s="110"/>
      <c r="E11" s="111">
        <v>18119</v>
      </c>
      <c r="F11" s="111"/>
      <c r="G11" s="112">
        <f t="shared" si="1"/>
        <v>18119</v>
      </c>
      <c r="H11" s="113">
        <f t="shared" si="0"/>
        <v>0</v>
      </c>
    </row>
    <row r="12" spans="1:8" ht="13.5" customHeight="1">
      <c r="A12" s="3"/>
      <c r="B12" s="116"/>
      <c r="C12" s="117"/>
      <c r="D12" s="110"/>
      <c r="E12" s="118"/>
      <c r="F12" s="118"/>
      <c r="G12" s="112"/>
      <c r="H12" s="113"/>
    </row>
    <row r="13" spans="1:8" ht="16.5" customHeight="1">
      <c r="A13" s="101" t="s">
        <v>116</v>
      </c>
      <c r="B13" s="102"/>
      <c r="C13" s="103"/>
      <c r="D13" s="110"/>
      <c r="E13" s="105">
        <f>SUM(E14:E20)</f>
        <v>24086591.5</v>
      </c>
      <c r="F13" s="105">
        <f>SUM(F14:F20)</f>
        <v>0</v>
      </c>
      <c r="G13" s="106">
        <f aca="true" t="shared" si="2" ref="G13:G22">E13-F13</f>
        <v>24086591.5</v>
      </c>
      <c r="H13" s="119">
        <f aca="true" t="shared" si="3" ref="H13:H20">IF(F13=0,0,(G13/F13)*100)</f>
        <v>0</v>
      </c>
    </row>
    <row r="14" spans="1:8" ht="14.25" customHeight="1">
      <c r="A14" s="101"/>
      <c r="B14" s="108" t="s">
        <v>117</v>
      </c>
      <c r="C14" s="109"/>
      <c r="D14" s="110"/>
      <c r="E14" s="111"/>
      <c r="F14" s="111"/>
      <c r="G14" s="112">
        <f t="shared" si="2"/>
        <v>0</v>
      </c>
      <c r="H14" s="113">
        <f t="shared" si="3"/>
        <v>0</v>
      </c>
    </row>
    <row r="15" spans="1:8" ht="14.25" customHeight="1">
      <c r="A15" s="3"/>
      <c r="B15" s="108" t="s">
        <v>118</v>
      </c>
      <c r="C15" s="109"/>
      <c r="D15" s="110"/>
      <c r="E15" s="111">
        <v>211478</v>
      </c>
      <c r="F15" s="111"/>
      <c r="G15" s="112">
        <f t="shared" si="2"/>
        <v>211478</v>
      </c>
      <c r="H15" s="113">
        <f t="shared" si="3"/>
        <v>0</v>
      </c>
    </row>
    <row r="16" spans="1:8" ht="14.25" customHeight="1">
      <c r="A16" s="3"/>
      <c r="B16" s="115" t="s">
        <v>119</v>
      </c>
      <c r="C16" s="109"/>
      <c r="D16" s="110"/>
      <c r="E16" s="111"/>
      <c r="F16" s="111"/>
      <c r="G16" s="112">
        <f t="shared" si="2"/>
        <v>0</v>
      </c>
      <c r="H16" s="113">
        <f t="shared" si="3"/>
        <v>0</v>
      </c>
    </row>
    <row r="17" spans="1:8" ht="14.25" customHeight="1">
      <c r="A17" s="3"/>
      <c r="B17" s="115" t="s">
        <v>120</v>
      </c>
      <c r="C17" s="109"/>
      <c r="D17" s="110"/>
      <c r="E17" s="111"/>
      <c r="F17" s="111"/>
      <c r="G17" s="112">
        <f t="shared" si="2"/>
        <v>0</v>
      </c>
      <c r="H17" s="113">
        <f t="shared" si="3"/>
        <v>0</v>
      </c>
    </row>
    <row r="18" spans="1:8" ht="14.25" customHeight="1">
      <c r="A18" s="3"/>
      <c r="B18" s="115" t="s">
        <v>121</v>
      </c>
      <c r="C18" s="109"/>
      <c r="D18" s="110"/>
      <c r="E18" s="111">
        <v>4274944.5</v>
      </c>
      <c r="F18" s="111"/>
      <c r="G18" s="112">
        <f t="shared" si="2"/>
        <v>4274944.5</v>
      </c>
      <c r="H18" s="113">
        <f t="shared" si="3"/>
        <v>0</v>
      </c>
    </row>
    <row r="19" spans="1:8" ht="14.25" customHeight="1">
      <c r="A19" s="3"/>
      <c r="B19" s="115" t="s">
        <v>122</v>
      </c>
      <c r="C19" s="109"/>
      <c r="D19" s="110"/>
      <c r="E19" s="111"/>
      <c r="F19" s="111"/>
      <c r="G19" s="112">
        <f t="shared" si="2"/>
        <v>0</v>
      </c>
      <c r="H19" s="113">
        <f t="shared" si="3"/>
        <v>0</v>
      </c>
    </row>
    <row r="20" spans="1:8" ht="14.25" customHeight="1">
      <c r="A20" s="3"/>
      <c r="B20" s="108" t="s">
        <v>123</v>
      </c>
      <c r="C20" s="109"/>
      <c r="D20" s="110"/>
      <c r="E20" s="111">
        <v>19600169</v>
      </c>
      <c r="F20" s="111"/>
      <c r="G20" s="112">
        <f t="shared" si="2"/>
        <v>19600169</v>
      </c>
      <c r="H20" s="113">
        <f t="shared" si="3"/>
        <v>0</v>
      </c>
    </row>
    <row r="21" spans="1:8" ht="13.5" customHeight="1">
      <c r="A21" s="101"/>
      <c r="B21" s="108"/>
      <c r="C21" s="109"/>
      <c r="D21" s="110"/>
      <c r="E21" s="118"/>
      <c r="F21" s="118"/>
      <c r="G21" s="112"/>
      <c r="H21" s="113"/>
    </row>
    <row r="22" spans="1:8" s="102" customFormat="1" ht="18.75" customHeight="1">
      <c r="A22" s="101" t="s">
        <v>124</v>
      </c>
      <c r="C22" s="103"/>
      <c r="D22" s="104"/>
      <c r="E22" s="105">
        <f>E5-E13</f>
        <v>10318537.5</v>
      </c>
      <c r="F22" s="105">
        <f>F5-F13</f>
        <v>0</v>
      </c>
      <c r="G22" s="106">
        <f t="shared" si="2"/>
        <v>10318537.5</v>
      </c>
      <c r="H22" s="120">
        <f>IF(F22=0,0,(G22/F22)*100)</f>
        <v>0</v>
      </c>
    </row>
    <row r="23" spans="1:8" ht="13.5" customHeight="1">
      <c r="A23" s="121"/>
      <c r="B23" s="108"/>
      <c r="C23" s="109"/>
      <c r="D23" s="110"/>
      <c r="E23" s="118"/>
      <c r="F23" s="118"/>
      <c r="G23" s="112"/>
      <c r="H23" s="113"/>
    </row>
    <row r="24" spans="1:8" ht="13.5" customHeight="1">
      <c r="A24" s="121"/>
      <c r="B24" s="108"/>
      <c r="C24" s="109"/>
      <c r="D24" s="110"/>
      <c r="E24" s="118"/>
      <c r="F24" s="118"/>
      <c r="G24" s="112"/>
      <c r="H24" s="113"/>
    </row>
    <row r="25" spans="1:8" ht="13.5" customHeight="1">
      <c r="A25" s="121"/>
      <c r="B25" s="108"/>
      <c r="C25" s="109"/>
      <c r="D25" s="110"/>
      <c r="E25" s="118"/>
      <c r="F25" s="118"/>
      <c r="G25" s="112"/>
      <c r="H25" s="113"/>
    </row>
    <row r="26" spans="1:8" ht="13.5" customHeight="1">
      <c r="A26" s="121"/>
      <c r="B26" s="108"/>
      <c r="C26" s="109"/>
      <c r="D26" s="110"/>
      <c r="E26" s="118"/>
      <c r="F26" s="118"/>
      <c r="G26" s="112"/>
      <c r="H26" s="113"/>
    </row>
    <row r="27" spans="1:8" ht="13.5" customHeight="1">
      <c r="A27" s="121"/>
      <c r="B27" s="108"/>
      <c r="C27" s="109"/>
      <c r="D27" s="110"/>
      <c r="E27" s="118"/>
      <c r="F27" s="118"/>
      <c r="G27" s="112"/>
      <c r="H27" s="113"/>
    </row>
    <row r="28" spans="1:8" ht="13.5" customHeight="1">
      <c r="A28" s="121"/>
      <c r="B28" s="108"/>
      <c r="C28" s="109"/>
      <c r="D28" s="110"/>
      <c r="E28" s="118"/>
      <c r="F28" s="118"/>
      <c r="G28" s="112"/>
      <c r="H28" s="113"/>
    </row>
    <row r="29" spans="1:8" ht="13.5" customHeight="1">
      <c r="A29" s="121"/>
      <c r="B29" s="115"/>
      <c r="C29" s="109"/>
      <c r="D29" s="110"/>
      <c r="E29" s="118"/>
      <c r="F29" s="118"/>
      <c r="G29" s="112"/>
      <c r="H29" s="113"/>
    </row>
    <row r="30" spans="1:8" ht="13.5" customHeight="1">
      <c r="A30" s="121"/>
      <c r="B30" s="115"/>
      <c r="C30" s="109"/>
      <c r="D30" s="110"/>
      <c r="E30" s="118"/>
      <c r="F30" s="118"/>
      <c r="G30" s="112"/>
      <c r="H30" s="113"/>
    </row>
    <row r="31" spans="1:8" ht="13.5" customHeight="1">
      <c r="A31" s="121"/>
      <c r="B31" s="108"/>
      <c r="C31" s="109"/>
      <c r="D31" s="110"/>
      <c r="E31" s="118"/>
      <c r="F31" s="118"/>
      <c r="G31" s="112"/>
      <c r="H31" s="113"/>
    </row>
    <row r="32" spans="1:8" ht="2.25" customHeight="1">
      <c r="A32" s="121"/>
      <c r="B32" s="116"/>
      <c r="C32" s="117"/>
      <c r="D32" s="110"/>
      <c r="E32" s="118"/>
      <c r="F32" s="118"/>
      <c r="G32" s="112"/>
      <c r="H32" s="113"/>
    </row>
    <row r="33" spans="1:8" ht="15" customHeight="1">
      <c r="A33" s="122"/>
      <c r="B33" s="123"/>
      <c r="C33" s="124"/>
      <c r="D33" s="125"/>
      <c r="E33" s="118"/>
      <c r="F33" s="118"/>
      <c r="G33" s="112"/>
      <c r="H33" s="126"/>
    </row>
    <row r="34" spans="1:8" ht="15" customHeight="1">
      <c r="A34" s="122"/>
      <c r="B34" s="127"/>
      <c r="C34" s="124"/>
      <c r="D34" s="125"/>
      <c r="E34" s="118"/>
      <c r="F34" s="118"/>
      <c r="G34" s="112"/>
      <c r="H34" s="126"/>
    </row>
    <row r="35" spans="1:8" ht="13.5" customHeight="1">
      <c r="A35" s="121"/>
      <c r="B35" s="108"/>
      <c r="C35" s="109"/>
      <c r="D35" s="110"/>
      <c r="E35" s="118"/>
      <c r="F35" s="118"/>
      <c r="G35" s="112"/>
      <c r="H35" s="113"/>
    </row>
    <row r="36" spans="1:8" ht="13.5" customHeight="1">
      <c r="A36" s="121"/>
      <c r="B36" s="108"/>
      <c r="C36" s="109"/>
      <c r="D36" s="110"/>
      <c r="E36" s="118"/>
      <c r="F36" s="118"/>
      <c r="G36" s="112"/>
      <c r="H36" s="113"/>
    </row>
    <row r="37" spans="1:8" ht="13.5" customHeight="1">
      <c r="A37" s="121"/>
      <c r="B37" s="108"/>
      <c r="C37" s="109"/>
      <c r="D37" s="110"/>
      <c r="E37" s="118"/>
      <c r="F37" s="118"/>
      <c r="G37" s="112"/>
      <c r="H37" s="113"/>
    </row>
    <row r="38" spans="1:8" ht="15" customHeight="1">
      <c r="A38" s="122"/>
      <c r="B38" s="127"/>
      <c r="C38" s="124"/>
      <c r="D38" s="125"/>
      <c r="E38" s="118"/>
      <c r="F38" s="118"/>
      <c r="G38" s="112"/>
      <c r="H38" s="126"/>
    </row>
    <row r="39" spans="1:8" ht="13.5" customHeight="1">
      <c r="A39" s="121"/>
      <c r="B39" s="108"/>
      <c r="C39" s="109"/>
      <c r="D39" s="110"/>
      <c r="E39" s="118"/>
      <c r="F39" s="118"/>
      <c r="G39" s="112"/>
      <c r="H39" s="113"/>
    </row>
    <row r="40" spans="1:8" ht="13.5" customHeight="1">
      <c r="A40" s="121"/>
      <c r="B40" s="108"/>
      <c r="C40" s="109"/>
      <c r="D40" s="110"/>
      <c r="E40" s="118"/>
      <c r="F40" s="118"/>
      <c r="G40" s="112"/>
      <c r="H40" s="113"/>
    </row>
    <row r="41" spans="1:8" ht="13.5" customHeight="1">
      <c r="A41" s="121"/>
      <c r="B41" s="108"/>
      <c r="C41" s="109"/>
      <c r="D41" s="110"/>
      <c r="E41" s="118"/>
      <c r="F41" s="118"/>
      <c r="G41" s="112"/>
      <c r="H41" s="113"/>
    </row>
    <row r="42" spans="1:8" ht="1.5" customHeight="1">
      <c r="A42" s="121"/>
      <c r="B42" s="128"/>
      <c r="C42" s="116"/>
      <c r="D42" s="110"/>
      <c r="E42" s="118"/>
      <c r="F42" s="118"/>
      <c r="G42" s="112"/>
      <c r="H42" s="113"/>
    </row>
    <row r="43" spans="1:8" ht="15" customHeight="1">
      <c r="A43" s="122"/>
      <c r="B43" s="114"/>
      <c r="C43" s="129"/>
      <c r="D43" s="125"/>
      <c r="E43" s="118"/>
      <c r="F43" s="118"/>
      <c r="G43" s="112"/>
      <c r="H43" s="113"/>
    </row>
    <row r="44" spans="1:8" ht="15" customHeight="1">
      <c r="A44" s="122"/>
      <c r="B44" s="114"/>
      <c r="C44" s="129"/>
      <c r="D44" s="125"/>
      <c r="E44" s="118"/>
      <c r="F44" s="118"/>
      <c r="G44" s="112"/>
      <c r="H44" s="113"/>
    </row>
    <row r="45" spans="1:8" ht="15" customHeight="1">
      <c r="A45" s="122"/>
      <c r="B45" s="114"/>
      <c r="C45" s="129"/>
      <c r="D45" s="125"/>
      <c r="E45" s="118"/>
      <c r="F45" s="118"/>
      <c r="G45" s="112"/>
      <c r="H45" s="113"/>
    </row>
    <row r="46" spans="1:8" ht="13.5" customHeight="1">
      <c r="A46" s="114"/>
      <c r="B46" s="108"/>
      <c r="C46" s="130"/>
      <c r="D46" s="125"/>
      <c r="E46" s="118"/>
      <c r="F46" s="118"/>
      <c r="G46" s="112"/>
      <c r="H46" s="113"/>
    </row>
    <row r="47" spans="1:8" ht="15" customHeight="1">
      <c r="A47" s="122"/>
      <c r="B47" s="114"/>
      <c r="C47" s="129"/>
      <c r="D47" s="125"/>
      <c r="E47" s="118"/>
      <c r="F47" s="118"/>
      <c r="G47" s="112"/>
      <c r="H47" s="113"/>
    </row>
    <row r="48" spans="1:8" ht="15" customHeight="1">
      <c r="A48" s="122"/>
      <c r="B48" s="114"/>
      <c r="C48" s="129"/>
      <c r="D48" s="125"/>
      <c r="E48" s="118"/>
      <c r="F48" s="118"/>
      <c r="G48" s="112"/>
      <c r="H48" s="113"/>
    </row>
    <row r="49" spans="1:8" ht="13.5" customHeight="1">
      <c r="A49" s="122"/>
      <c r="B49" s="108"/>
      <c r="C49" s="130"/>
      <c r="D49" s="125"/>
      <c r="E49" s="118"/>
      <c r="F49" s="118"/>
      <c r="G49" s="112"/>
      <c r="H49" s="113"/>
    </row>
    <row r="50" spans="1:8" ht="15" customHeight="1">
      <c r="A50" s="122"/>
      <c r="B50" s="116"/>
      <c r="C50" s="131"/>
      <c r="D50" s="125"/>
      <c r="E50" s="118"/>
      <c r="F50" s="118"/>
      <c r="G50" s="112"/>
      <c r="H50" s="113"/>
    </row>
    <row r="51" spans="1:8" ht="13.5" customHeight="1">
      <c r="A51" s="114"/>
      <c r="B51" s="108"/>
      <c r="C51" s="130"/>
      <c r="D51" s="125"/>
      <c r="E51" s="118"/>
      <c r="F51" s="118"/>
      <c r="G51" s="112"/>
      <c r="H51" s="113"/>
    </row>
    <row r="52" spans="1:8" ht="15" customHeight="1">
      <c r="A52" s="132"/>
      <c r="B52" s="133"/>
      <c r="C52" s="134"/>
      <c r="D52" s="135"/>
      <c r="E52" s="136"/>
      <c r="F52" s="136"/>
      <c r="G52" s="137"/>
      <c r="H52" s="138"/>
    </row>
    <row r="53" ht="13.5" customHeight="1">
      <c r="A53" s="139"/>
    </row>
    <row r="54" ht="13.5" customHeight="1">
      <c r="A54" s="139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3"/>
  <sheetViews>
    <sheetView workbookViewId="0" topLeftCell="A1">
      <selection activeCell="E14" sqref="E14"/>
    </sheetView>
  </sheetViews>
  <sheetFormatPr defaultColWidth="9.00390625" defaultRowHeight="16.5"/>
  <cols>
    <col min="1" max="2" width="2.25390625" style="0" customWidth="1"/>
    <col min="3" max="3" width="17.625" style="0" customWidth="1"/>
    <col min="4" max="4" width="0.6171875" style="0" customWidth="1"/>
    <col min="5" max="5" width="17.625" style="0" customWidth="1"/>
    <col min="6" max="6" width="7.625" style="0" customWidth="1"/>
    <col min="7" max="7" width="1.875" style="0" customWidth="1"/>
    <col min="8" max="8" width="2.25390625" style="0" customWidth="1"/>
    <col min="9" max="9" width="17.875" style="0" customWidth="1"/>
    <col min="10" max="10" width="0.6171875" style="0" customWidth="1"/>
    <col min="11" max="11" width="17.625" style="0" customWidth="1"/>
    <col min="12" max="12" width="7.625" style="0" customWidth="1"/>
    <col min="13" max="14" width="9.00390625" style="0" hidden="1" customWidth="1"/>
    <col min="15" max="15" width="16.375" style="0" customWidth="1"/>
    <col min="16" max="16" width="8.875" style="0" customWidth="1"/>
  </cols>
  <sheetData>
    <row r="1" spans="1:12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9" customFormat="1" ht="25.5" customHeight="1">
      <c r="A2" s="3"/>
      <c r="B2" s="4"/>
      <c r="C2" s="5" t="s">
        <v>1</v>
      </c>
      <c r="D2" s="5"/>
      <c r="E2" s="6" t="s">
        <v>2</v>
      </c>
      <c r="F2" s="6"/>
      <c r="G2" s="6"/>
      <c r="H2" s="6"/>
      <c r="I2" s="6"/>
      <c r="J2" s="7"/>
      <c r="K2" s="5"/>
      <c r="L2" s="8" t="s">
        <v>3</v>
      </c>
    </row>
    <row r="3" spans="1:12" ht="16.5" customHeight="1">
      <c r="A3" s="10"/>
      <c r="B3" s="11"/>
      <c r="C3" s="11"/>
      <c r="D3" s="11"/>
      <c r="E3" s="12" t="s">
        <v>4</v>
      </c>
      <c r="F3" s="13" t="s">
        <v>5</v>
      </c>
      <c r="G3" s="10"/>
      <c r="H3" s="11"/>
      <c r="I3" s="11"/>
      <c r="J3" s="11"/>
      <c r="K3" s="12" t="s">
        <v>4</v>
      </c>
      <c r="L3" s="14" t="s">
        <v>5</v>
      </c>
    </row>
    <row r="4" spans="1:12" ht="30" customHeight="1">
      <c r="A4" s="15"/>
      <c r="B4" s="16" t="s">
        <v>6</v>
      </c>
      <c r="C4" s="16"/>
      <c r="D4" s="16"/>
      <c r="E4" s="17"/>
      <c r="F4" s="18"/>
      <c r="G4" s="15"/>
      <c r="H4" s="16" t="s">
        <v>6</v>
      </c>
      <c r="I4" s="16"/>
      <c r="J4" s="16"/>
      <c r="K4" s="19"/>
      <c r="L4" s="19"/>
    </row>
    <row r="5" spans="1:12" ht="21.75" customHeight="1">
      <c r="A5" s="10"/>
      <c r="B5" s="20" t="s">
        <v>7</v>
      </c>
      <c r="C5" s="11"/>
      <c r="D5" s="21"/>
      <c r="E5" s="22">
        <f>SUM(E6,E17,E26,E30,E42,E45,E47)</f>
        <v>1704569488.83</v>
      </c>
      <c r="F5" s="22">
        <f>IF(E$5&gt;0,(E5/E$5)*100,0)</f>
        <v>100</v>
      </c>
      <c r="G5" s="23"/>
      <c r="H5" s="20" t="s">
        <v>8</v>
      </c>
      <c r="I5" s="11"/>
      <c r="J5" s="21"/>
      <c r="K5" s="22">
        <f>K6+K16+K23+K26+K29</f>
        <v>2766354023.5</v>
      </c>
      <c r="L5" s="24">
        <f>L6+L16+L23+L26+L29</f>
        <v>162.30048106444747</v>
      </c>
    </row>
    <row r="6" spans="1:12" ht="13.5" customHeight="1">
      <c r="A6" s="25" t="s">
        <v>9</v>
      </c>
      <c r="B6" s="26"/>
      <c r="C6" s="26"/>
      <c r="D6" s="27"/>
      <c r="E6" s="22">
        <f>SUM(E7:E16)</f>
        <v>83354216.17</v>
      </c>
      <c r="F6" s="22">
        <f>SUM(F7:F16)</f>
        <v>4.89004506511574</v>
      </c>
      <c r="G6" s="28" t="s">
        <v>10</v>
      </c>
      <c r="H6" s="26"/>
      <c r="I6" s="26"/>
      <c r="J6" s="27"/>
      <c r="K6" s="22">
        <f>SUM(K7:K15)</f>
        <v>8462908.5</v>
      </c>
      <c r="L6" s="29">
        <f>SUM(L7:L15)</f>
        <v>0.506483631524395</v>
      </c>
    </row>
    <row r="7" spans="1:12" ht="13.5" customHeight="1">
      <c r="A7" s="3"/>
      <c r="B7" s="30" t="s">
        <v>11</v>
      </c>
      <c r="C7" s="31"/>
      <c r="D7" s="32"/>
      <c r="E7" s="33">
        <v>5137079.47</v>
      </c>
      <c r="F7" s="34">
        <f aca="true" t="shared" si="0" ref="F7:F15">IF(E$5&gt;0,(E7/E$5)*100,0)</f>
        <v>0.30137107954020936</v>
      </c>
      <c r="G7" s="35"/>
      <c r="H7" s="36" t="s">
        <v>12</v>
      </c>
      <c r="I7" s="31"/>
      <c r="J7" s="32"/>
      <c r="K7" s="33"/>
      <c r="L7" s="37">
        <f aca="true" t="shared" si="1" ref="L7:L15">IF(K$56&gt;0,(K7/K$56)*100,0)</f>
        <v>0</v>
      </c>
    </row>
    <row r="8" spans="1:12" ht="13.5" customHeight="1">
      <c r="A8" s="3"/>
      <c r="B8" s="30" t="s">
        <v>13</v>
      </c>
      <c r="C8" s="31"/>
      <c r="D8" s="32"/>
      <c r="E8" s="33"/>
      <c r="F8" s="34">
        <f t="shared" si="0"/>
        <v>0</v>
      </c>
      <c r="G8" s="35"/>
      <c r="H8" s="36" t="s">
        <v>14</v>
      </c>
      <c r="I8" s="31"/>
      <c r="J8" s="32"/>
      <c r="K8" s="33"/>
      <c r="L8" s="37">
        <f t="shared" si="1"/>
        <v>0</v>
      </c>
    </row>
    <row r="9" spans="1:12" ht="13.5" customHeight="1">
      <c r="A9" s="3"/>
      <c r="B9" s="30" t="s">
        <v>15</v>
      </c>
      <c r="C9" s="30"/>
      <c r="D9" s="38"/>
      <c r="E9" s="33"/>
      <c r="F9" s="34">
        <f t="shared" si="0"/>
        <v>0</v>
      </c>
      <c r="G9" s="35"/>
      <c r="H9" s="30" t="s">
        <v>16</v>
      </c>
      <c r="I9" s="31"/>
      <c r="J9" s="32"/>
      <c r="K9" s="33"/>
      <c r="L9" s="37">
        <f t="shared" si="1"/>
        <v>0</v>
      </c>
    </row>
    <row r="10" spans="1:12" ht="13.5" customHeight="1">
      <c r="A10" s="3"/>
      <c r="B10" s="30" t="s">
        <v>17</v>
      </c>
      <c r="C10" s="30"/>
      <c r="D10" s="38"/>
      <c r="E10" s="33">
        <v>70000000</v>
      </c>
      <c r="F10" s="34">
        <f t="shared" si="0"/>
        <v>4.106608763016598</v>
      </c>
      <c r="G10" s="35"/>
      <c r="H10" s="30" t="s">
        <v>18</v>
      </c>
      <c r="I10" s="31"/>
      <c r="J10" s="32"/>
      <c r="K10" s="33"/>
      <c r="L10" s="37">
        <f t="shared" si="1"/>
        <v>0</v>
      </c>
    </row>
    <row r="11" spans="1:12" ht="13.5" customHeight="1">
      <c r="A11" s="3"/>
      <c r="B11" s="30" t="s">
        <v>19</v>
      </c>
      <c r="C11" s="30"/>
      <c r="D11" s="38"/>
      <c r="E11" s="33">
        <v>1816548.7</v>
      </c>
      <c r="F11" s="34">
        <f t="shared" si="0"/>
        <v>0.10656935442666297</v>
      </c>
      <c r="G11" s="39"/>
      <c r="H11" s="30" t="s">
        <v>20</v>
      </c>
      <c r="I11" s="31"/>
      <c r="J11" s="32"/>
      <c r="K11" s="33">
        <v>7731908.5</v>
      </c>
      <c r="L11" s="37">
        <f>IF(K$56&gt;0,(K11/K$56)*100,0)+0.01</f>
        <v>0.4635989028706074</v>
      </c>
    </row>
    <row r="12" spans="1:12" ht="13.5" customHeight="1">
      <c r="A12" s="3"/>
      <c r="B12" s="30" t="s">
        <v>21</v>
      </c>
      <c r="C12" s="30"/>
      <c r="D12" s="38"/>
      <c r="E12" s="33"/>
      <c r="F12" s="34">
        <f t="shared" si="0"/>
        <v>0</v>
      </c>
      <c r="G12" s="39"/>
      <c r="H12" s="30" t="s">
        <v>22</v>
      </c>
      <c r="I12" s="31"/>
      <c r="J12" s="32"/>
      <c r="K12" s="33"/>
      <c r="L12" s="37">
        <f t="shared" si="1"/>
        <v>0</v>
      </c>
    </row>
    <row r="13" spans="1:12" ht="13.5" customHeight="1">
      <c r="A13" s="3"/>
      <c r="B13" s="30" t="s">
        <v>23</v>
      </c>
      <c r="C13" s="30"/>
      <c r="D13" s="38"/>
      <c r="E13" s="33"/>
      <c r="F13" s="34">
        <f t="shared" si="0"/>
        <v>0</v>
      </c>
      <c r="G13" s="39"/>
      <c r="H13" s="30" t="s">
        <v>24</v>
      </c>
      <c r="I13" s="31"/>
      <c r="J13" s="32"/>
      <c r="K13" s="33">
        <v>731000</v>
      </c>
      <c r="L13" s="37">
        <f t="shared" si="1"/>
        <v>0.04288472865378761</v>
      </c>
    </row>
    <row r="14" spans="1:12" ht="13.5" customHeight="1">
      <c r="A14" s="3"/>
      <c r="B14" s="30" t="s">
        <v>25</v>
      </c>
      <c r="C14" s="30"/>
      <c r="D14" s="38"/>
      <c r="E14" s="33">
        <v>6400588</v>
      </c>
      <c r="F14" s="34">
        <f t="shared" si="0"/>
        <v>0.37549586813226965</v>
      </c>
      <c r="G14" s="39"/>
      <c r="H14" s="30" t="s">
        <v>26</v>
      </c>
      <c r="I14" s="31"/>
      <c r="J14" s="32"/>
      <c r="K14" s="33"/>
      <c r="L14" s="37">
        <f t="shared" si="1"/>
        <v>0</v>
      </c>
    </row>
    <row r="15" spans="1:12" ht="13.5" customHeight="1">
      <c r="A15" s="3"/>
      <c r="B15" s="30" t="s">
        <v>27</v>
      </c>
      <c r="C15" s="30"/>
      <c r="D15" s="38"/>
      <c r="E15" s="33"/>
      <c r="F15" s="34">
        <f t="shared" si="0"/>
        <v>0</v>
      </c>
      <c r="G15" s="40"/>
      <c r="H15" s="30" t="s">
        <v>28</v>
      </c>
      <c r="I15" s="30"/>
      <c r="J15" s="38"/>
      <c r="K15" s="33"/>
      <c r="L15" s="37">
        <f t="shared" si="1"/>
        <v>0</v>
      </c>
    </row>
    <row r="16" spans="1:12" ht="13.5" customHeight="1">
      <c r="A16" s="3"/>
      <c r="B16" s="30" t="s">
        <v>29</v>
      </c>
      <c r="C16" s="30"/>
      <c r="D16" s="38"/>
      <c r="E16" s="33"/>
      <c r="F16" s="34">
        <f>IF(E$5&gt;0,(E16/E$5)*100,0)</f>
        <v>0</v>
      </c>
      <c r="G16" s="28" t="s">
        <v>30</v>
      </c>
      <c r="H16" s="25"/>
      <c r="I16" s="25"/>
      <c r="J16" s="27"/>
      <c r="K16" s="22">
        <f>SUM(K17:K22)</f>
        <v>0</v>
      </c>
      <c r="L16" s="29">
        <f>SUM(L17:L22)</f>
        <v>0</v>
      </c>
    </row>
    <row r="17" spans="1:12" ht="13.5" customHeight="1">
      <c r="A17" s="25" t="s">
        <v>31</v>
      </c>
      <c r="B17" s="26"/>
      <c r="C17" s="26"/>
      <c r="D17" s="38"/>
      <c r="E17" s="22">
        <f>SUM(E18:E25)</f>
        <v>0</v>
      </c>
      <c r="F17" s="22">
        <f>SUM(F18:F25)</f>
        <v>0</v>
      </c>
      <c r="G17" s="39"/>
      <c r="H17" s="41" t="s">
        <v>32</v>
      </c>
      <c r="I17" s="42"/>
      <c r="J17" s="43"/>
      <c r="K17" s="33"/>
      <c r="L17" s="37">
        <f aca="true" t="shared" si="2" ref="L17:L22">IF(K$56&gt;0,(K17/K$56)*100,0)</f>
        <v>0</v>
      </c>
    </row>
    <row r="18" spans="1:12" ht="13.5" customHeight="1">
      <c r="A18" s="44"/>
      <c r="B18" s="30" t="s">
        <v>33</v>
      </c>
      <c r="C18" s="30"/>
      <c r="D18" s="27"/>
      <c r="E18" s="33"/>
      <c r="F18" s="34">
        <f aca="true" t="shared" si="3" ref="F18:F54">IF(E$5&gt;0,(E18/E$5)*100,0)</f>
        <v>0</v>
      </c>
      <c r="G18" s="35"/>
      <c r="H18" s="30" t="s">
        <v>34</v>
      </c>
      <c r="I18" s="31"/>
      <c r="J18" s="32"/>
      <c r="K18" s="33"/>
      <c r="L18" s="37">
        <f t="shared" si="2"/>
        <v>0</v>
      </c>
    </row>
    <row r="19" spans="1:12" ht="13.5" customHeight="1">
      <c r="A19" s="45"/>
      <c r="B19" s="30" t="s">
        <v>35</v>
      </c>
      <c r="C19" s="30"/>
      <c r="D19" s="38"/>
      <c r="E19" s="33"/>
      <c r="F19" s="34">
        <f t="shared" si="3"/>
        <v>0</v>
      </c>
      <c r="G19" s="39"/>
      <c r="H19" s="30" t="s">
        <v>36</v>
      </c>
      <c r="I19" s="31"/>
      <c r="J19" s="32"/>
      <c r="K19" s="33"/>
      <c r="L19" s="37">
        <f t="shared" si="2"/>
        <v>0</v>
      </c>
    </row>
    <row r="20" spans="1:12" ht="13.5" customHeight="1">
      <c r="A20" s="3"/>
      <c r="B20" s="30" t="s">
        <v>37</v>
      </c>
      <c r="C20" s="30"/>
      <c r="D20" s="38"/>
      <c r="E20" s="33"/>
      <c r="F20" s="34">
        <f t="shared" si="3"/>
        <v>0</v>
      </c>
      <c r="G20" s="35"/>
      <c r="H20" s="30" t="s">
        <v>38</v>
      </c>
      <c r="I20" s="31"/>
      <c r="J20" s="32"/>
      <c r="K20" s="33"/>
      <c r="L20" s="37">
        <f t="shared" si="2"/>
        <v>0</v>
      </c>
    </row>
    <row r="21" spans="1:12" ht="13.5" customHeight="1">
      <c r="A21" s="3"/>
      <c r="B21" s="30" t="s">
        <v>39</v>
      </c>
      <c r="C21" s="30"/>
      <c r="D21" s="38"/>
      <c r="E21" s="33"/>
      <c r="F21" s="34">
        <f t="shared" si="3"/>
        <v>0</v>
      </c>
      <c r="G21" s="35"/>
      <c r="H21" s="30" t="s">
        <v>40</v>
      </c>
      <c r="I21" s="31"/>
      <c r="J21" s="32"/>
      <c r="K21" s="33"/>
      <c r="L21" s="37">
        <f t="shared" si="2"/>
        <v>0</v>
      </c>
    </row>
    <row r="22" spans="1:12" ht="13.5" customHeight="1">
      <c r="A22" s="3"/>
      <c r="B22" s="30" t="s">
        <v>41</v>
      </c>
      <c r="C22" s="30"/>
      <c r="D22" s="38"/>
      <c r="E22" s="33"/>
      <c r="F22" s="34">
        <f t="shared" si="3"/>
        <v>0</v>
      </c>
      <c r="G22" s="35"/>
      <c r="H22" s="30" t="s">
        <v>42</v>
      </c>
      <c r="I22" s="31"/>
      <c r="J22" s="32"/>
      <c r="K22" s="33"/>
      <c r="L22" s="37">
        <f t="shared" si="2"/>
        <v>0</v>
      </c>
    </row>
    <row r="23" spans="1:12" ht="13.5" customHeight="1">
      <c r="A23" s="3"/>
      <c r="B23" s="30" t="s">
        <v>43</v>
      </c>
      <c r="C23" s="30"/>
      <c r="D23" s="38"/>
      <c r="E23" s="33"/>
      <c r="F23" s="34">
        <f t="shared" si="3"/>
        <v>0</v>
      </c>
      <c r="G23" s="28" t="s">
        <v>44</v>
      </c>
      <c r="H23" s="25"/>
      <c r="I23" s="25"/>
      <c r="J23" s="27"/>
      <c r="K23" s="22">
        <f>SUM(K24:K25)</f>
        <v>0</v>
      </c>
      <c r="L23" s="29">
        <f>SUM(L24:L25)</f>
        <v>0</v>
      </c>
    </row>
    <row r="24" spans="1:12" ht="13.5" customHeight="1">
      <c r="A24" s="3"/>
      <c r="B24" s="30" t="s">
        <v>45</v>
      </c>
      <c r="C24" s="30"/>
      <c r="D24" s="38"/>
      <c r="E24" s="33"/>
      <c r="F24" s="34">
        <f t="shared" si="3"/>
        <v>0</v>
      </c>
      <c r="G24" s="35"/>
      <c r="H24" s="30" t="s">
        <v>46</v>
      </c>
      <c r="I24" s="31"/>
      <c r="J24" s="32"/>
      <c r="K24" s="33"/>
      <c r="L24" s="37">
        <f>IF(K$56&gt;0,(K24/K$56)*100,0)</f>
        <v>0</v>
      </c>
    </row>
    <row r="25" spans="1:12" ht="13.5" customHeight="1">
      <c r="A25" s="3"/>
      <c r="B25" s="30" t="s">
        <v>47</v>
      </c>
      <c r="C25" s="30"/>
      <c r="D25" s="38"/>
      <c r="E25" s="33"/>
      <c r="F25" s="34">
        <f t="shared" si="3"/>
        <v>0</v>
      </c>
      <c r="G25" s="35"/>
      <c r="H25" s="30" t="s">
        <v>48</v>
      </c>
      <c r="I25" s="31"/>
      <c r="J25" s="32"/>
      <c r="K25" s="33"/>
      <c r="L25" s="37">
        <f>IF(K$56&gt;0,(K25/K$56)*100,0)</f>
        <v>0</v>
      </c>
    </row>
    <row r="26" spans="1:12" ht="13.5" customHeight="1">
      <c r="A26" s="25" t="s">
        <v>49</v>
      </c>
      <c r="B26" s="26"/>
      <c r="C26" s="26"/>
      <c r="D26" s="38"/>
      <c r="E26" s="22">
        <f>SUM(E27:E29)</f>
        <v>7453733</v>
      </c>
      <c r="F26" s="22">
        <f>SUM(F27:F29)</f>
        <v>0.437279503642657</v>
      </c>
      <c r="G26" s="28" t="s">
        <v>50</v>
      </c>
      <c r="H26" s="25"/>
      <c r="I26" s="25"/>
      <c r="J26" s="27"/>
      <c r="K26" s="22">
        <f>K27+K28</f>
        <v>1102701003</v>
      </c>
      <c r="L26" s="29">
        <f>SUM(L27:L28)</f>
        <v>64.69088002724274</v>
      </c>
    </row>
    <row r="27" spans="1:12" ht="13.5" customHeight="1">
      <c r="A27" s="3"/>
      <c r="B27" s="30" t="s">
        <v>51</v>
      </c>
      <c r="C27" s="30"/>
      <c r="D27" s="38"/>
      <c r="E27" s="33"/>
      <c r="F27" s="34">
        <f t="shared" si="3"/>
        <v>0</v>
      </c>
      <c r="G27" s="46"/>
      <c r="H27" s="30" t="s">
        <v>52</v>
      </c>
      <c r="I27" s="31"/>
      <c r="J27" s="27"/>
      <c r="K27" s="33">
        <v>1102701003</v>
      </c>
      <c r="L27" s="37">
        <f>IF(K$56&gt;0,(K27/K$56)*100,0)</f>
        <v>64.69088002724274</v>
      </c>
    </row>
    <row r="28" spans="1:12" ht="13.5" customHeight="1">
      <c r="A28" s="47"/>
      <c r="B28" s="30" t="s">
        <v>53</v>
      </c>
      <c r="C28" s="30"/>
      <c r="D28" s="27"/>
      <c r="E28" s="33">
        <v>7184610</v>
      </c>
      <c r="F28" s="34">
        <f t="shared" si="3"/>
        <v>0.42149117692652394</v>
      </c>
      <c r="G28" s="39"/>
      <c r="H28" s="30" t="s">
        <v>54</v>
      </c>
      <c r="I28" s="31"/>
      <c r="J28" s="32"/>
      <c r="K28" s="33"/>
      <c r="L28" s="37">
        <f>IF(K$56&gt;0,(K28/K$56)*100,0)</f>
        <v>0</v>
      </c>
    </row>
    <row r="29" spans="1:12" ht="13.5" customHeight="1">
      <c r="A29" s="3"/>
      <c r="B29" s="30" t="s">
        <v>55</v>
      </c>
      <c r="C29" s="30"/>
      <c r="D29" s="38"/>
      <c r="E29" s="33">
        <v>269123</v>
      </c>
      <c r="F29" s="34">
        <f t="shared" si="3"/>
        <v>0.015788326716133085</v>
      </c>
      <c r="G29" s="28" t="s">
        <v>56</v>
      </c>
      <c r="H29" s="25"/>
      <c r="I29" s="25"/>
      <c r="J29" s="27"/>
      <c r="K29" s="22">
        <f>SUM(K30:K34)</f>
        <v>1655190112</v>
      </c>
      <c r="L29" s="29">
        <f>SUM(L30:L34)</f>
        <v>97.10311740568034</v>
      </c>
    </row>
    <row r="30" spans="1:12" ht="13.5" customHeight="1">
      <c r="A30" s="25" t="s">
        <v>57</v>
      </c>
      <c r="B30" s="26"/>
      <c r="C30" s="26"/>
      <c r="D30" s="38"/>
      <c r="E30" s="22">
        <f>SUM(E31:E41)</f>
        <v>1574864631.84</v>
      </c>
      <c r="F30" s="22">
        <f>SUM(F31:F41)</f>
        <v>92.39075568112929</v>
      </c>
      <c r="G30" s="39"/>
      <c r="H30" s="30" t="s">
        <v>58</v>
      </c>
      <c r="I30" s="31"/>
      <c r="J30" s="32"/>
      <c r="K30" s="33"/>
      <c r="L30" s="37">
        <f>IF(K$56&gt;0,(K30/K$56)*100,0)</f>
        <v>0</v>
      </c>
    </row>
    <row r="31" spans="1:12" ht="13.5" customHeight="1">
      <c r="A31" s="3"/>
      <c r="B31" s="30" t="s">
        <v>59</v>
      </c>
      <c r="C31" s="30"/>
      <c r="D31" s="38"/>
      <c r="E31" s="33">
        <v>1376878083.53</v>
      </c>
      <c r="F31" s="34">
        <f t="shared" si="3"/>
        <v>80.77570862042566</v>
      </c>
      <c r="G31" s="39"/>
      <c r="H31" s="30" t="s">
        <v>60</v>
      </c>
      <c r="I31" s="31"/>
      <c r="J31" s="32"/>
      <c r="K31" s="33">
        <v>1655190112</v>
      </c>
      <c r="L31" s="37">
        <f>IF(K$56&gt;0,(K31/K$56)*100,0)</f>
        <v>97.10311740568034</v>
      </c>
    </row>
    <row r="32" spans="1:15" ht="13.5" customHeight="1">
      <c r="A32" s="47"/>
      <c r="B32" s="30" t="s">
        <v>61</v>
      </c>
      <c r="C32" s="30"/>
      <c r="D32" s="27"/>
      <c r="E32" s="33">
        <v>1</v>
      </c>
      <c r="F32" s="34">
        <f t="shared" si="3"/>
        <v>5.866583947166568E-08</v>
      </c>
      <c r="G32" s="39"/>
      <c r="H32" s="30" t="s">
        <v>62</v>
      </c>
      <c r="I32" s="31"/>
      <c r="J32" s="32"/>
      <c r="K32" s="33"/>
      <c r="L32" s="37">
        <f>IF(K$56&gt;0,(K32/K$56)*100,0)</f>
        <v>0</v>
      </c>
      <c r="M32" s="48"/>
      <c r="N32" s="48"/>
      <c r="O32" s="48"/>
    </row>
    <row r="33" spans="1:12" ht="13.5" customHeight="1">
      <c r="A33" s="3"/>
      <c r="B33" s="30" t="s">
        <v>63</v>
      </c>
      <c r="C33" s="30"/>
      <c r="D33" s="38"/>
      <c r="E33" s="33">
        <v>197986547.31</v>
      </c>
      <c r="F33" s="34">
        <f t="shared" si="3"/>
        <v>11.615047002037802</v>
      </c>
      <c r="G33" s="35"/>
      <c r="H33" s="30" t="s">
        <v>64</v>
      </c>
      <c r="I33" s="31"/>
      <c r="J33" s="32"/>
      <c r="K33" s="33"/>
      <c r="L33" s="37">
        <f>IF(K$56&gt;0,(K33/K$56)*100,0)</f>
        <v>0</v>
      </c>
    </row>
    <row r="34" spans="1:12" ht="13.5" customHeight="1">
      <c r="A34" s="3"/>
      <c r="B34" s="30" t="s">
        <v>65</v>
      </c>
      <c r="C34" s="30"/>
      <c r="D34" s="38"/>
      <c r="E34" s="33"/>
      <c r="F34" s="34">
        <f t="shared" si="3"/>
        <v>0</v>
      </c>
      <c r="G34" s="35"/>
      <c r="H34" s="30" t="s">
        <v>66</v>
      </c>
      <c r="I34" s="31"/>
      <c r="J34" s="32"/>
      <c r="K34" s="33"/>
      <c r="L34" s="37">
        <f>IF(K$56&gt;0,(K34/K$56)*100,0)</f>
        <v>0</v>
      </c>
    </row>
    <row r="35" spans="1:12" ht="13.5" customHeight="1">
      <c r="A35" s="3"/>
      <c r="B35" s="30" t="s">
        <v>67</v>
      </c>
      <c r="C35" s="30"/>
      <c r="D35" s="38"/>
      <c r="E35" s="33"/>
      <c r="F35" s="34">
        <f t="shared" si="3"/>
        <v>0</v>
      </c>
      <c r="G35" s="39"/>
      <c r="H35" s="30"/>
      <c r="I35" s="31"/>
      <c r="J35" s="32"/>
      <c r="K35" s="34"/>
      <c r="L35" s="37"/>
    </row>
    <row r="36" spans="1:12" ht="13.5" customHeight="1">
      <c r="A36" s="3"/>
      <c r="B36" s="30" t="s">
        <v>68</v>
      </c>
      <c r="C36" s="30"/>
      <c r="D36" s="38"/>
      <c r="E36" s="33"/>
      <c r="F36" s="34">
        <f t="shared" si="3"/>
        <v>0</v>
      </c>
      <c r="G36" s="35"/>
      <c r="H36" s="49" t="s">
        <v>69</v>
      </c>
      <c r="I36" s="50"/>
      <c r="J36" s="51"/>
      <c r="K36" s="22">
        <f>K37+K40+K42+K46+K51+K53</f>
        <v>-1061784534.6700001</v>
      </c>
      <c r="L36" s="29">
        <f>L37+L40+L42+L46+L51+L53</f>
        <v>-62.280481064447436</v>
      </c>
    </row>
    <row r="37" spans="1:12" ht="13.5" customHeight="1">
      <c r="A37" s="3"/>
      <c r="B37" s="30" t="s">
        <v>70</v>
      </c>
      <c r="C37" s="30"/>
      <c r="D37" s="38"/>
      <c r="E37" s="33"/>
      <c r="F37" s="34">
        <f t="shared" si="3"/>
        <v>0</v>
      </c>
      <c r="G37" s="28" t="s">
        <v>71</v>
      </c>
      <c r="H37" s="25"/>
      <c r="I37" s="25"/>
      <c r="J37" s="27"/>
      <c r="K37" s="22">
        <f>SUM(K38:K39)</f>
        <v>1547388640</v>
      </c>
      <c r="L37" s="29">
        <f>SUM(L38:L39)</f>
        <v>90.78885355451908</v>
      </c>
    </row>
    <row r="38" spans="1:12" ht="13.5" customHeight="1">
      <c r="A38" s="3"/>
      <c r="B38" s="30" t="s">
        <v>72</v>
      </c>
      <c r="C38" s="30"/>
      <c r="D38" s="38"/>
      <c r="E38" s="33"/>
      <c r="F38" s="34">
        <f t="shared" si="3"/>
        <v>0</v>
      </c>
      <c r="G38" s="40"/>
      <c r="H38" s="30" t="s">
        <v>71</v>
      </c>
      <c r="I38" s="31"/>
      <c r="J38" s="32"/>
      <c r="K38" s="33">
        <v>1545600000</v>
      </c>
      <c r="L38" s="37">
        <f aca="true" t="shared" si="4" ref="L38:L55">IF(K$56&gt;0,(K38/K$56)*100,0)</f>
        <v>90.67392148740647</v>
      </c>
    </row>
    <row r="39" spans="1:12" ht="13.5" customHeight="1">
      <c r="A39" s="3"/>
      <c r="B39" s="30" t="s">
        <v>73</v>
      </c>
      <c r="C39" s="30"/>
      <c r="D39" s="38"/>
      <c r="E39" s="33"/>
      <c r="F39" s="34">
        <f t="shared" si="3"/>
        <v>0</v>
      </c>
      <c r="G39" s="39"/>
      <c r="H39" s="30" t="s">
        <v>74</v>
      </c>
      <c r="I39" s="31"/>
      <c r="J39" s="32"/>
      <c r="K39" s="33">
        <v>1788640</v>
      </c>
      <c r="L39" s="37">
        <f>IF(K$56&gt;0,(K39/K$56)*100,0)+0.01</f>
        <v>0.1149320671126001</v>
      </c>
    </row>
    <row r="40" spans="1:12" ht="13.5" customHeight="1">
      <c r="A40" s="3"/>
      <c r="B40" s="30" t="s">
        <v>75</v>
      </c>
      <c r="C40" s="30"/>
      <c r="D40" s="38"/>
      <c r="E40" s="33"/>
      <c r="F40" s="34">
        <f t="shared" si="3"/>
        <v>0</v>
      </c>
      <c r="G40" s="28" t="s">
        <v>76</v>
      </c>
      <c r="H40" s="25"/>
      <c r="I40" s="25"/>
      <c r="J40" s="27"/>
      <c r="K40" s="22">
        <f>K41</f>
        <v>298326479.02</v>
      </c>
      <c r="L40" s="29">
        <f>L41</f>
        <v>17.50157332833456</v>
      </c>
    </row>
    <row r="41" spans="1:12" ht="13.5" customHeight="1">
      <c r="A41" s="3"/>
      <c r="B41" s="30" t="s">
        <v>77</v>
      </c>
      <c r="C41" s="30"/>
      <c r="D41" s="38"/>
      <c r="E41" s="33"/>
      <c r="F41" s="34">
        <f t="shared" si="3"/>
        <v>0</v>
      </c>
      <c r="G41" s="40"/>
      <c r="H41" s="30" t="s">
        <v>76</v>
      </c>
      <c r="I41" s="30"/>
      <c r="J41" s="38"/>
      <c r="K41" s="33">
        <v>298326479.02</v>
      </c>
      <c r="L41" s="37">
        <f>IF(K$56&gt;0,(K41/K$56)*100,0)</f>
        <v>17.50157332833456</v>
      </c>
    </row>
    <row r="42" spans="1:12" ht="13.5" customHeight="1">
      <c r="A42" s="25" t="s">
        <v>78</v>
      </c>
      <c r="B42" s="26"/>
      <c r="C42" s="26"/>
      <c r="D42" s="38"/>
      <c r="E42" s="22">
        <f>SUM(E43:E44)</f>
        <v>0</v>
      </c>
      <c r="F42" s="22">
        <f>SUM(F43:F44)</f>
        <v>0</v>
      </c>
      <c r="G42" s="28" t="s">
        <v>79</v>
      </c>
      <c r="H42" s="25"/>
      <c r="I42" s="25"/>
      <c r="J42" s="27"/>
      <c r="K42" s="22">
        <f>SUM(K43:K45)</f>
        <v>-2893220923.69</v>
      </c>
      <c r="L42" s="29">
        <f>SUM(L43:L45)</f>
        <v>-169.7332342652618</v>
      </c>
    </row>
    <row r="43" spans="1:12" ht="13.5" customHeight="1">
      <c r="A43" s="3"/>
      <c r="B43" s="30" t="s">
        <v>80</v>
      </c>
      <c r="C43" s="30"/>
      <c r="D43" s="38"/>
      <c r="E43" s="33"/>
      <c r="F43" s="34">
        <f t="shared" si="3"/>
        <v>0</v>
      </c>
      <c r="G43" s="52"/>
      <c r="H43" s="30" t="s">
        <v>81</v>
      </c>
      <c r="I43" s="30"/>
      <c r="J43" s="38"/>
      <c r="K43" s="33"/>
      <c r="L43" s="37">
        <f t="shared" si="4"/>
        <v>0</v>
      </c>
    </row>
    <row r="44" spans="1:12" ht="13.5" customHeight="1">
      <c r="A44" s="44"/>
      <c r="B44" s="30" t="s">
        <v>82</v>
      </c>
      <c r="C44" s="30"/>
      <c r="D44" s="27"/>
      <c r="E44" s="33"/>
      <c r="F44" s="34">
        <f t="shared" si="3"/>
        <v>0</v>
      </c>
      <c r="G44" s="40"/>
      <c r="H44" s="30" t="s">
        <v>83</v>
      </c>
      <c r="I44" s="30"/>
      <c r="J44" s="38"/>
      <c r="K44" s="33">
        <v>10318537.5</v>
      </c>
      <c r="L44" s="37">
        <f t="shared" si="4"/>
        <v>0.6053456645573625</v>
      </c>
    </row>
    <row r="45" spans="1:12" ht="13.5" customHeight="1">
      <c r="A45" s="25" t="s">
        <v>84</v>
      </c>
      <c r="B45" s="26"/>
      <c r="C45" s="26"/>
      <c r="D45" s="38"/>
      <c r="E45" s="22">
        <f>E46</f>
        <v>0</v>
      </c>
      <c r="F45" s="22">
        <f>SUM(F46)</f>
        <v>0</v>
      </c>
      <c r="G45" s="35"/>
      <c r="H45" s="30" t="s">
        <v>85</v>
      </c>
      <c r="I45" s="31"/>
      <c r="J45" s="32"/>
      <c r="K45" s="33">
        <v>-2903539461.19</v>
      </c>
      <c r="L45" s="37">
        <f t="shared" si="4"/>
        <v>-170.3385799298192</v>
      </c>
    </row>
    <row r="46" spans="1:12" ht="13.5" customHeight="1">
      <c r="A46" s="3"/>
      <c r="B46" s="30" t="s">
        <v>86</v>
      </c>
      <c r="C46" s="30"/>
      <c r="D46" s="38"/>
      <c r="E46" s="33"/>
      <c r="F46" s="34">
        <f t="shared" si="3"/>
        <v>0</v>
      </c>
      <c r="G46" s="28" t="s">
        <v>87</v>
      </c>
      <c r="H46" s="25"/>
      <c r="I46" s="25"/>
      <c r="J46" s="27"/>
      <c r="K46" s="22">
        <f>SUM(K47:K50)</f>
        <v>0</v>
      </c>
      <c r="L46" s="29">
        <f>SUM(L47:L50)</f>
        <v>0</v>
      </c>
    </row>
    <row r="47" spans="1:12" ht="13.5" customHeight="1">
      <c r="A47" s="25" t="s">
        <v>88</v>
      </c>
      <c r="B47" s="26"/>
      <c r="C47" s="26"/>
      <c r="D47" s="27"/>
      <c r="E47" s="22">
        <f>SUM(E48:E52)</f>
        <v>38896907.82</v>
      </c>
      <c r="F47" s="22">
        <f>SUM(F48:F52)</f>
        <v>2.2819197501122974</v>
      </c>
      <c r="G47" s="52"/>
      <c r="H47" s="30" t="s">
        <v>89</v>
      </c>
      <c r="I47" s="30"/>
      <c r="J47" s="38"/>
      <c r="K47" s="33"/>
      <c r="L47" s="37">
        <f t="shared" si="4"/>
        <v>0</v>
      </c>
    </row>
    <row r="48" spans="1:12" ht="13.5" customHeight="1">
      <c r="A48" s="3"/>
      <c r="B48" s="30" t="s">
        <v>90</v>
      </c>
      <c r="C48" s="30"/>
      <c r="D48" s="38"/>
      <c r="E48" s="33"/>
      <c r="F48" s="34">
        <f t="shared" si="3"/>
        <v>0</v>
      </c>
      <c r="G48" s="52"/>
      <c r="H48" s="30" t="s">
        <v>91</v>
      </c>
      <c r="I48" s="30"/>
      <c r="J48" s="38"/>
      <c r="K48" s="33"/>
      <c r="L48" s="37">
        <f t="shared" si="4"/>
        <v>0</v>
      </c>
    </row>
    <row r="49" spans="1:12" ht="13.5" customHeight="1">
      <c r="A49" s="53"/>
      <c r="B49" s="30" t="s">
        <v>92</v>
      </c>
      <c r="C49" s="30"/>
      <c r="D49" s="27"/>
      <c r="E49" s="33">
        <v>38896907.82</v>
      </c>
      <c r="F49" s="34">
        <f t="shared" si="3"/>
        <v>2.2819197501122974</v>
      </c>
      <c r="G49" s="54"/>
      <c r="H49" s="30" t="s">
        <v>93</v>
      </c>
      <c r="I49" s="30"/>
      <c r="J49" s="38"/>
      <c r="K49" s="33"/>
      <c r="L49" s="37">
        <f t="shared" si="4"/>
        <v>0</v>
      </c>
    </row>
    <row r="50" spans="1:12" ht="13.5" customHeight="1">
      <c r="A50" s="3"/>
      <c r="B50" s="30" t="s">
        <v>94</v>
      </c>
      <c r="C50" s="30"/>
      <c r="D50" s="38"/>
      <c r="E50" s="33"/>
      <c r="F50" s="34">
        <f t="shared" si="3"/>
        <v>0</v>
      </c>
      <c r="G50" s="52"/>
      <c r="H50" s="55" t="s">
        <v>95</v>
      </c>
      <c r="I50" s="55"/>
      <c r="J50" s="56"/>
      <c r="K50" s="33"/>
      <c r="L50" s="37">
        <f t="shared" si="4"/>
        <v>0</v>
      </c>
    </row>
    <row r="51" spans="1:12" ht="13.5" customHeight="1">
      <c r="A51" s="3"/>
      <c r="B51" s="30" t="s">
        <v>96</v>
      </c>
      <c r="C51" s="30"/>
      <c r="D51" s="38"/>
      <c r="E51" s="33"/>
      <c r="F51" s="34">
        <f t="shared" si="3"/>
        <v>0</v>
      </c>
      <c r="G51" s="28" t="s">
        <v>97</v>
      </c>
      <c r="H51" s="25"/>
      <c r="I51" s="25"/>
      <c r="J51" s="27"/>
      <c r="K51" s="22">
        <f>K52</f>
        <v>-14278730</v>
      </c>
      <c r="L51" s="29">
        <f>L52</f>
        <v>-0.837673682039257</v>
      </c>
    </row>
    <row r="52" spans="1:12" ht="13.5" customHeight="1">
      <c r="A52" s="3"/>
      <c r="B52" s="30" t="s">
        <v>98</v>
      </c>
      <c r="C52" s="31"/>
      <c r="D52" s="38"/>
      <c r="E52" s="33"/>
      <c r="F52" s="34">
        <f t="shared" si="3"/>
        <v>0</v>
      </c>
      <c r="G52" s="52"/>
      <c r="H52" s="30" t="s">
        <v>97</v>
      </c>
      <c r="I52" s="30"/>
      <c r="J52" s="38"/>
      <c r="K52" s="33">
        <v>-14278730</v>
      </c>
      <c r="L52" s="37">
        <f t="shared" si="4"/>
        <v>-0.837673682039257</v>
      </c>
    </row>
    <row r="53" spans="1:12" ht="13.5" customHeight="1">
      <c r="A53" s="3"/>
      <c r="B53" s="57"/>
      <c r="C53" s="57"/>
      <c r="D53" s="38"/>
      <c r="E53" s="33"/>
      <c r="F53" s="34">
        <f t="shared" si="3"/>
        <v>0</v>
      </c>
      <c r="G53" s="28" t="s">
        <v>99</v>
      </c>
      <c r="H53" s="25"/>
      <c r="I53" s="25"/>
      <c r="J53" s="27"/>
      <c r="K53" s="22">
        <f>K54</f>
        <v>0</v>
      </c>
      <c r="L53" s="29">
        <f>L54</f>
        <v>0</v>
      </c>
    </row>
    <row r="54" spans="1:12" ht="13.5" customHeight="1">
      <c r="A54" s="3"/>
      <c r="B54" s="57"/>
      <c r="C54" s="57"/>
      <c r="D54" s="32"/>
      <c r="E54" s="33"/>
      <c r="F54" s="34">
        <f t="shared" si="3"/>
        <v>0</v>
      </c>
      <c r="G54" s="58"/>
      <c r="H54" s="30" t="s">
        <v>99</v>
      </c>
      <c r="I54" s="30"/>
      <c r="J54" s="38"/>
      <c r="K54" s="33"/>
      <c r="L54" s="37">
        <f t="shared" si="4"/>
        <v>0</v>
      </c>
    </row>
    <row r="55" spans="1:12" ht="9" customHeight="1">
      <c r="A55" s="3"/>
      <c r="B55" s="59"/>
      <c r="C55" s="60"/>
      <c r="D55" s="32"/>
      <c r="E55" s="34"/>
      <c r="F55" s="34"/>
      <c r="G55" s="46"/>
      <c r="H55" s="61"/>
      <c r="I55" s="61"/>
      <c r="J55" s="62"/>
      <c r="K55" s="34"/>
      <c r="L55" s="37">
        <f t="shared" si="4"/>
        <v>0</v>
      </c>
    </row>
    <row r="56" spans="1:12" ht="24.75" customHeight="1">
      <c r="A56" s="63"/>
      <c r="B56" s="64" t="s">
        <v>100</v>
      </c>
      <c r="C56" s="65"/>
      <c r="D56" s="66"/>
      <c r="E56" s="67">
        <f>E5</f>
        <v>1704569488.83</v>
      </c>
      <c r="F56" s="67">
        <f>F5</f>
        <v>100</v>
      </c>
      <c r="G56" s="68"/>
      <c r="H56" s="64" t="s">
        <v>100</v>
      </c>
      <c r="I56" s="65"/>
      <c r="J56" s="66"/>
      <c r="K56" s="67">
        <f>K5+K36</f>
        <v>1704569488.83</v>
      </c>
      <c r="L56" s="69">
        <f>L5+L36</f>
        <v>100.02000000000004</v>
      </c>
    </row>
    <row r="57" spans="1:12" ht="15" customHeight="1">
      <c r="A57" s="70" t="s">
        <v>101</v>
      </c>
      <c r="B57" s="70"/>
      <c r="C57" s="70"/>
      <c r="D57" s="71"/>
      <c r="E57" s="72"/>
      <c r="F57" s="73"/>
      <c r="G57" s="53"/>
      <c r="H57" s="53"/>
      <c r="I57" s="44"/>
      <c r="J57" s="44"/>
      <c r="K57" s="44"/>
      <c r="L57" s="44"/>
    </row>
    <row r="58" spans="1:12" ht="15" customHeight="1">
      <c r="A58" s="74"/>
      <c r="B58" s="74"/>
      <c r="C58" s="74"/>
      <c r="D58" s="75"/>
      <c r="E58" s="72"/>
      <c r="F58" s="76"/>
      <c r="G58" s="53"/>
      <c r="H58" s="53"/>
      <c r="I58" s="44"/>
      <c r="J58" s="44"/>
      <c r="K58" s="44"/>
      <c r="L58" s="44"/>
    </row>
    <row r="59" ht="23.25" customHeight="1">
      <c r="G59" s="77"/>
    </row>
    <row r="60" ht="23.25" customHeight="1">
      <c r="G60" s="77"/>
    </row>
    <row r="61" ht="23.25" customHeight="1">
      <c r="G61" s="77"/>
    </row>
    <row r="62" ht="23.25" customHeight="1">
      <c r="G62" s="77"/>
    </row>
    <row r="63" ht="23.25" customHeight="1">
      <c r="G63" s="77"/>
    </row>
    <row r="64" ht="23.25" customHeight="1">
      <c r="G64" s="77"/>
    </row>
    <row r="65" ht="36.75" customHeight="1">
      <c r="G65" s="77"/>
    </row>
    <row r="66" ht="25.5" customHeight="1">
      <c r="G66" s="77"/>
    </row>
    <row r="67" ht="19.5" customHeight="1">
      <c r="G67" s="77"/>
    </row>
    <row r="68" ht="14.25" customHeight="1">
      <c r="G68" s="77"/>
    </row>
    <row r="69" ht="20.25" customHeight="1">
      <c r="G69" s="77"/>
    </row>
    <row r="70" ht="22.5" customHeight="1">
      <c r="G70" s="77"/>
    </row>
    <row r="71" ht="22.5" customHeight="1">
      <c r="G71" s="77"/>
    </row>
    <row r="72" ht="23.25" customHeight="1">
      <c r="G72" s="77"/>
    </row>
    <row r="73" ht="23.25" customHeight="1">
      <c r="G73" s="77"/>
    </row>
    <row r="74" ht="23.25" customHeight="1">
      <c r="G74" s="77"/>
    </row>
    <row r="75" ht="23.25" customHeight="1">
      <c r="G75" s="77"/>
    </row>
    <row r="76" ht="23.25" customHeight="1">
      <c r="G76" s="77"/>
    </row>
    <row r="77" ht="23.25" customHeight="1">
      <c r="G77" s="77"/>
    </row>
    <row r="78" ht="23.25" customHeight="1">
      <c r="G78" s="77"/>
    </row>
    <row r="79" ht="23.25" customHeight="1">
      <c r="G79" s="77"/>
    </row>
    <row r="80" ht="23.25" customHeight="1">
      <c r="G80" s="77"/>
    </row>
    <row r="81" ht="23.25" customHeight="1">
      <c r="G81" s="77"/>
    </row>
    <row r="82" ht="23.25" customHeight="1">
      <c r="G82" s="77"/>
    </row>
    <row r="83" ht="23.25" customHeight="1">
      <c r="G83" s="77"/>
    </row>
    <row r="84" ht="23.25" customHeight="1">
      <c r="G84" s="77"/>
    </row>
    <row r="85" ht="23.25" customHeight="1">
      <c r="G85" s="77"/>
    </row>
    <row r="86" ht="23.25" customHeight="1">
      <c r="G86" s="77"/>
    </row>
    <row r="87" ht="23.25" customHeight="1">
      <c r="G87" s="77"/>
    </row>
    <row r="88" ht="23.25" customHeight="1">
      <c r="G88" s="77"/>
    </row>
    <row r="89" ht="23.25" customHeight="1">
      <c r="G89" s="77"/>
    </row>
    <row r="90" ht="23.25" customHeight="1">
      <c r="G90" s="77"/>
    </row>
    <row r="91" ht="23.25" customHeight="1">
      <c r="G91" s="77"/>
    </row>
    <row r="92" ht="23.25" customHeight="1">
      <c r="G92" s="77"/>
    </row>
    <row r="93" ht="23.25" customHeight="1">
      <c r="G93" s="77"/>
    </row>
    <row r="94" ht="36.75" customHeight="1">
      <c r="G94" s="77"/>
    </row>
    <row r="95" ht="16.5">
      <c r="G95" s="77"/>
    </row>
    <row r="96" ht="16.5">
      <c r="G96" s="77"/>
    </row>
    <row r="97" ht="16.5">
      <c r="G97" s="77"/>
    </row>
    <row r="98" ht="16.5">
      <c r="G98" s="77"/>
    </row>
    <row r="99" ht="16.5">
      <c r="G99" s="77"/>
    </row>
    <row r="100" ht="16.5">
      <c r="G100" s="77"/>
    </row>
    <row r="101" ht="16.5">
      <c r="G101" s="77"/>
    </row>
    <row r="102" ht="16.5">
      <c r="G102" s="77"/>
    </row>
    <row r="103" ht="16.5">
      <c r="G103" s="77"/>
    </row>
    <row r="104" ht="16.5">
      <c r="G104" s="77"/>
    </row>
    <row r="105" ht="16.5">
      <c r="G105" s="77"/>
    </row>
    <row r="106" ht="16.5">
      <c r="G106" s="77"/>
    </row>
    <row r="107" ht="16.5">
      <c r="G107" s="77"/>
    </row>
    <row r="108" ht="16.5">
      <c r="G108" s="77"/>
    </row>
    <row r="109" ht="16.5">
      <c r="G109" s="77"/>
    </row>
    <row r="110" ht="16.5">
      <c r="G110" s="77"/>
    </row>
    <row r="111" ht="16.5">
      <c r="G111" s="77"/>
    </row>
    <row r="112" ht="16.5">
      <c r="G112" s="77"/>
    </row>
    <row r="113" ht="16.5">
      <c r="G113" s="77"/>
    </row>
    <row r="114" ht="16.5">
      <c r="G114" s="77"/>
    </row>
    <row r="115" ht="16.5">
      <c r="G115" s="77"/>
    </row>
    <row r="116" ht="16.5">
      <c r="G116" s="77"/>
    </row>
    <row r="117" ht="16.5">
      <c r="G117" s="77"/>
    </row>
    <row r="118" ht="16.5">
      <c r="G118" s="77"/>
    </row>
    <row r="119" ht="16.5">
      <c r="G119" s="77"/>
    </row>
    <row r="120" ht="16.5">
      <c r="G120" s="77"/>
    </row>
    <row r="121" ht="16.5">
      <c r="G121" s="77"/>
    </row>
    <row r="122" ht="16.5">
      <c r="G122" s="77"/>
    </row>
    <row r="123" ht="16.5">
      <c r="G123" s="77"/>
    </row>
    <row r="124" ht="16.5">
      <c r="G124" s="77"/>
    </row>
    <row r="125" ht="16.5">
      <c r="G125" s="77"/>
    </row>
    <row r="126" ht="16.5">
      <c r="G126" s="77"/>
    </row>
    <row r="127" ht="16.5">
      <c r="G127" s="77"/>
    </row>
    <row r="128" ht="16.5">
      <c r="G128" s="77"/>
    </row>
    <row r="129" ht="16.5">
      <c r="G129" s="77"/>
    </row>
    <row r="130" ht="16.5">
      <c r="G130" s="77"/>
    </row>
    <row r="131" ht="16.5">
      <c r="G131" s="77"/>
    </row>
    <row r="132" ht="16.5">
      <c r="G132" s="77"/>
    </row>
    <row r="133" ht="16.5">
      <c r="G133" s="77"/>
    </row>
    <row r="134" ht="16.5">
      <c r="G134" s="77"/>
    </row>
    <row r="135" ht="16.5">
      <c r="G135" s="77"/>
    </row>
    <row r="136" ht="16.5">
      <c r="G136" s="77"/>
    </row>
    <row r="137" ht="16.5">
      <c r="G137" s="77"/>
    </row>
    <row r="138" ht="16.5">
      <c r="G138" s="77"/>
    </row>
    <row r="139" ht="16.5">
      <c r="G139" s="77"/>
    </row>
    <row r="140" ht="16.5">
      <c r="G140" s="77"/>
    </row>
    <row r="141" ht="16.5">
      <c r="G141" s="77"/>
    </row>
    <row r="142" ht="16.5">
      <c r="G142" s="77"/>
    </row>
    <row r="143" ht="16.5">
      <c r="G143" s="77"/>
    </row>
    <row r="144" ht="16.5">
      <c r="G144" s="77"/>
    </row>
    <row r="145" ht="16.5">
      <c r="G145" s="77"/>
    </row>
    <row r="146" ht="16.5">
      <c r="G146" s="77"/>
    </row>
    <row r="147" ht="16.5">
      <c r="G147" s="77"/>
    </row>
    <row r="148" ht="16.5">
      <c r="G148" s="77"/>
    </row>
    <row r="149" ht="16.5">
      <c r="G149" s="77"/>
    </row>
    <row r="150" ht="16.5">
      <c r="G150" s="77"/>
    </row>
    <row r="151" ht="16.5">
      <c r="G151" s="77"/>
    </row>
    <row r="152" ht="16.5">
      <c r="G152" s="77"/>
    </row>
    <row r="153" ht="16.5">
      <c r="G153" s="77"/>
    </row>
    <row r="154" ht="16.5">
      <c r="G154" s="77"/>
    </row>
    <row r="155" ht="16.5">
      <c r="G155" s="77"/>
    </row>
    <row r="156" ht="16.5">
      <c r="G156" s="77"/>
    </row>
    <row r="157" ht="16.5">
      <c r="G157" s="77"/>
    </row>
    <row r="158" ht="16.5">
      <c r="G158" s="77"/>
    </row>
    <row r="159" ht="16.5">
      <c r="G159" s="77"/>
    </row>
    <row r="160" ht="16.5">
      <c r="G160" s="77"/>
    </row>
    <row r="161" ht="16.5">
      <c r="G161" s="77"/>
    </row>
    <row r="162" ht="16.5">
      <c r="G162" s="77"/>
    </row>
    <row r="163" ht="16.5">
      <c r="G163" s="77"/>
    </row>
    <row r="164" ht="16.5">
      <c r="G164" s="77"/>
    </row>
    <row r="165" ht="16.5">
      <c r="G165" s="77"/>
    </row>
    <row r="166" ht="16.5">
      <c r="G166" s="77"/>
    </row>
    <row r="167" ht="16.5">
      <c r="G167" s="77"/>
    </row>
    <row r="168" ht="16.5">
      <c r="G168" s="77"/>
    </row>
    <row r="169" ht="16.5">
      <c r="G169" s="77"/>
    </row>
    <row r="170" ht="16.5">
      <c r="G170" s="77"/>
    </row>
    <row r="171" ht="16.5">
      <c r="G171" s="77"/>
    </row>
    <row r="172" ht="16.5">
      <c r="G172" s="77"/>
    </row>
    <row r="173" ht="16.5">
      <c r="G173" s="77"/>
    </row>
    <row r="174" ht="16.5">
      <c r="G174" s="77"/>
    </row>
    <row r="175" ht="16.5">
      <c r="G175" s="77"/>
    </row>
    <row r="176" ht="16.5">
      <c r="G176" s="77"/>
    </row>
    <row r="177" ht="16.5">
      <c r="G177" s="77"/>
    </row>
    <row r="178" ht="16.5">
      <c r="G178" s="77"/>
    </row>
    <row r="179" ht="16.5">
      <c r="G179" s="77"/>
    </row>
    <row r="180" ht="16.5">
      <c r="G180" s="77"/>
    </row>
    <row r="181" ht="16.5">
      <c r="G181" s="77"/>
    </row>
    <row r="182" ht="16.5">
      <c r="G182" s="77"/>
    </row>
    <row r="183" ht="16.5">
      <c r="G183" s="77"/>
    </row>
    <row r="184" ht="16.5">
      <c r="G184" s="77"/>
    </row>
    <row r="185" ht="16.5">
      <c r="G185" s="77"/>
    </row>
    <row r="186" ht="16.5">
      <c r="G186" s="77"/>
    </row>
    <row r="187" ht="16.5">
      <c r="G187" s="77"/>
    </row>
    <row r="188" ht="16.5">
      <c r="G188" s="77"/>
    </row>
    <row r="189" ht="16.5">
      <c r="G189" s="77"/>
    </row>
    <row r="190" ht="16.5">
      <c r="G190" s="77"/>
    </row>
    <row r="191" ht="16.5">
      <c r="G191" s="77"/>
    </row>
    <row r="192" ht="16.5">
      <c r="G192" s="77"/>
    </row>
    <row r="193" ht="16.5">
      <c r="G193" s="77"/>
    </row>
    <row r="194" ht="16.5">
      <c r="G194" s="77"/>
    </row>
    <row r="195" ht="16.5">
      <c r="G195" s="77"/>
    </row>
    <row r="196" ht="16.5">
      <c r="G196" s="77"/>
    </row>
    <row r="197" ht="16.5">
      <c r="G197" s="77"/>
    </row>
    <row r="198" ht="16.5">
      <c r="G198" s="77"/>
    </row>
    <row r="199" ht="16.5">
      <c r="G199" s="77"/>
    </row>
    <row r="200" ht="16.5">
      <c r="G200" s="77"/>
    </row>
    <row r="201" ht="16.5">
      <c r="G201" s="77"/>
    </row>
    <row r="202" ht="16.5">
      <c r="G202" s="77"/>
    </row>
    <row r="203" ht="16.5">
      <c r="G203" s="77"/>
    </row>
    <row r="204" ht="16.5">
      <c r="G204" s="77"/>
    </row>
    <row r="205" ht="16.5">
      <c r="G205" s="77"/>
    </row>
    <row r="206" ht="16.5">
      <c r="G206" s="77"/>
    </row>
    <row r="207" ht="16.5">
      <c r="G207" s="77"/>
    </row>
    <row r="208" ht="16.5">
      <c r="G208" s="77"/>
    </row>
    <row r="209" ht="16.5">
      <c r="G209" s="77"/>
    </row>
    <row r="210" ht="16.5">
      <c r="G210" s="77"/>
    </row>
    <row r="211" ht="16.5">
      <c r="G211" s="77"/>
    </row>
    <row r="212" ht="16.5">
      <c r="G212" s="77"/>
    </row>
    <row r="213" ht="16.5">
      <c r="G213" s="77"/>
    </row>
    <row r="214" ht="16.5">
      <c r="G214" s="77"/>
    </row>
    <row r="215" ht="16.5">
      <c r="G215" s="77"/>
    </row>
    <row r="216" ht="16.5">
      <c r="G216" s="77"/>
    </row>
    <row r="217" ht="16.5">
      <c r="G217" s="77"/>
    </row>
    <row r="218" ht="16.5">
      <c r="G218" s="77"/>
    </row>
    <row r="219" ht="16.5">
      <c r="G219" s="77"/>
    </row>
    <row r="220" ht="16.5">
      <c r="G220" s="77"/>
    </row>
    <row r="221" ht="16.5">
      <c r="G221" s="77"/>
    </row>
    <row r="222" ht="16.5">
      <c r="G222" s="77"/>
    </row>
    <row r="223" ht="16.5">
      <c r="G223" s="77"/>
    </row>
    <row r="224" ht="16.5">
      <c r="G224" s="77"/>
    </row>
    <row r="225" ht="16.5">
      <c r="G225" s="77"/>
    </row>
    <row r="226" ht="16.5">
      <c r="G226" s="77"/>
    </row>
    <row r="227" ht="16.5">
      <c r="G227" s="77"/>
    </row>
    <row r="228" ht="16.5">
      <c r="G228" s="77"/>
    </row>
    <row r="229" ht="16.5">
      <c r="G229" s="77"/>
    </row>
    <row r="230" ht="16.5">
      <c r="G230" s="77"/>
    </row>
    <row r="231" ht="16.5">
      <c r="G231" s="77"/>
    </row>
    <row r="232" ht="16.5">
      <c r="G232" s="77"/>
    </row>
    <row r="233" ht="16.5">
      <c r="G233" s="77"/>
    </row>
    <row r="234" ht="16.5">
      <c r="G234" s="77"/>
    </row>
    <row r="235" ht="16.5">
      <c r="G235" s="77"/>
    </row>
    <row r="236" ht="16.5">
      <c r="G236" s="77"/>
    </row>
    <row r="237" ht="16.5">
      <c r="G237" s="77"/>
    </row>
    <row r="238" ht="16.5">
      <c r="G238" s="77"/>
    </row>
    <row r="239" ht="16.5">
      <c r="G239" s="77"/>
    </row>
    <row r="240" ht="16.5">
      <c r="G240" s="77"/>
    </row>
    <row r="241" ht="16.5">
      <c r="G241" s="77"/>
    </row>
    <row r="242" ht="16.5">
      <c r="G242" s="77"/>
    </row>
    <row r="243" ht="16.5">
      <c r="G243" s="77"/>
    </row>
    <row r="244" ht="16.5">
      <c r="G244" s="77"/>
    </row>
    <row r="245" ht="16.5">
      <c r="G245" s="77"/>
    </row>
    <row r="246" ht="16.5">
      <c r="G246" s="77"/>
    </row>
    <row r="247" ht="16.5">
      <c r="G247" s="77"/>
    </row>
    <row r="248" ht="16.5">
      <c r="G248" s="77"/>
    </row>
    <row r="249" ht="16.5">
      <c r="G249" s="77"/>
    </row>
    <row r="250" ht="16.5">
      <c r="G250" s="77"/>
    </row>
    <row r="251" ht="16.5">
      <c r="G251" s="77"/>
    </row>
    <row r="252" ht="16.5">
      <c r="G252" s="77"/>
    </row>
    <row r="253" ht="16.5">
      <c r="G253" s="77"/>
    </row>
    <row r="254" ht="16.5">
      <c r="G254" s="77"/>
    </row>
    <row r="255" ht="16.5">
      <c r="G255" s="77"/>
    </row>
    <row r="256" ht="16.5">
      <c r="G256" s="77"/>
    </row>
    <row r="257" ht="16.5">
      <c r="G257" s="77"/>
    </row>
    <row r="258" ht="16.5">
      <c r="G258" s="77"/>
    </row>
    <row r="259" ht="16.5">
      <c r="G259" s="77"/>
    </row>
    <row r="260" ht="16.5">
      <c r="G260" s="77"/>
    </row>
    <row r="261" ht="16.5">
      <c r="G261" s="77"/>
    </row>
    <row r="262" ht="16.5">
      <c r="G262" s="77"/>
    </row>
    <row r="263" ht="16.5">
      <c r="G263" s="77"/>
    </row>
    <row r="264" ht="16.5">
      <c r="G264" s="77"/>
    </row>
    <row r="265" ht="16.5">
      <c r="G265" s="77"/>
    </row>
    <row r="266" ht="16.5">
      <c r="G266" s="77"/>
    </row>
    <row r="267" ht="16.5">
      <c r="G267" s="77"/>
    </row>
    <row r="268" ht="16.5">
      <c r="G268" s="77"/>
    </row>
    <row r="269" ht="16.5">
      <c r="G269" s="77"/>
    </row>
    <row r="270" ht="16.5">
      <c r="G270" s="77"/>
    </row>
    <row r="271" ht="16.5">
      <c r="G271" s="77"/>
    </row>
    <row r="272" ht="16.5">
      <c r="G272" s="77"/>
    </row>
    <row r="273" ht="16.5">
      <c r="G273" s="77"/>
    </row>
    <row r="274" ht="16.5">
      <c r="G274" s="77"/>
    </row>
    <row r="275" ht="16.5">
      <c r="G275" s="77"/>
    </row>
    <row r="276" ht="16.5">
      <c r="G276" s="77"/>
    </row>
    <row r="277" ht="16.5">
      <c r="G277" s="77"/>
    </row>
    <row r="278" ht="16.5">
      <c r="G278" s="77"/>
    </row>
    <row r="279" ht="16.5">
      <c r="G279" s="77"/>
    </row>
    <row r="280" ht="16.5">
      <c r="G280" s="77"/>
    </row>
    <row r="281" ht="16.5">
      <c r="G281" s="77"/>
    </row>
    <row r="282" ht="16.5">
      <c r="G282" s="77"/>
    </row>
    <row r="283" ht="16.5">
      <c r="G283" s="77"/>
    </row>
    <row r="284" ht="16.5">
      <c r="G284" s="77"/>
    </row>
    <row r="285" ht="16.5">
      <c r="G285" s="77"/>
    </row>
    <row r="286" ht="16.5">
      <c r="G286" s="77"/>
    </row>
    <row r="287" ht="16.5">
      <c r="G287" s="77"/>
    </row>
    <row r="288" ht="16.5">
      <c r="G288" s="77"/>
    </row>
    <row r="289" ht="16.5">
      <c r="G289" s="77"/>
    </row>
    <row r="290" ht="16.5">
      <c r="G290" s="77"/>
    </row>
    <row r="291" ht="16.5">
      <c r="G291" s="77"/>
    </row>
    <row r="292" ht="16.5">
      <c r="G292" s="77"/>
    </row>
    <row r="293" ht="16.5">
      <c r="G293" s="77"/>
    </row>
    <row r="294" ht="16.5">
      <c r="G294" s="77"/>
    </row>
    <row r="295" ht="16.5">
      <c r="G295" s="77"/>
    </row>
    <row r="296" ht="16.5">
      <c r="G296" s="77"/>
    </row>
    <row r="297" ht="16.5">
      <c r="G297" s="77"/>
    </row>
    <row r="298" ht="16.5">
      <c r="G298" s="77"/>
    </row>
    <row r="299" ht="16.5">
      <c r="G299" s="77"/>
    </row>
    <row r="300" ht="16.5">
      <c r="G300" s="77"/>
    </row>
    <row r="301" ht="16.5">
      <c r="G301" s="77"/>
    </row>
    <row r="302" ht="16.5">
      <c r="G302" s="77"/>
    </row>
    <row r="303" ht="16.5">
      <c r="G303" s="77"/>
    </row>
    <row r="304" ht="16.5">
      <c r="G304" s="77"/>
    </row>
    <row r="305" ht="16.5">
      <c r="G305" s="77"/>
    </row>
    <row r="306" ht="16.5">
      <c r="G306" s="77"/>
    </row>
    <row r="307" ht="16.5">
      <c r="G307" s="77"/>
    </row>
    <row r="308" ht="16.5">
      <c r="G308" s="77"/>
    </row>
    <row r="309" ht="16.5">
      <c r="G309" s="77"/>
    </row>
    <row r="310" ht="16.5">
      <c r="G310" s="77"/>
    </row>
    <row r="311" ht="16.5">
      <c r="G311" s="77"/>
    </row>
    <row r="312" ht="16.5">
      <c r="G312" s="77"/>
    </row>
    <row r="313" ht="16.5">
      <c r="G313" s="77"/>
    </row>
    <row r="314" ht="16.5">
      <c r="G314" s="77"/>
    </row>
    <row r="315" ht="16.5">
      <c r="G315" s="77"/>
    </row>
    <row r="316" ht="16.5">
      <c r="G316" s="77"/>
    </row>
    <row r="317" ht="16.5">
      <c r="G317" s="77"/>
    </row>
    <row r="318" ht="16.5">
      <c r="G318" s="77"/>
    </row>
    <row r="319" ht="16.5">
      <c r="G319" s="77"/>
    </row>
    <row r="320" ht="16.5">
      <c r="G320" s="77"/>
    </row>
    <row r="321" ht="16.5">
      <c r="G321" s="77"/>
    </row>
    <row r="322" ht="16.5">
      <c r="G322" s="77"/>
    </row>
    <row r="323" ht="16.5">
      <c r="G323" s="77"/>
    </row>
    <row r="324" ht="16.5">
      <c r="G324" s="77"/>
    </row>
    <row r="325" ht="16.5">
      <c r="G325" s="77"/>
    </row>
    <row r="326" ht="16.5">
      <c r="G326" s="77"/>
    </row>
    <row r="327" ht="16.5">
      <c r="G327" s="77"/>
    </row>
    <row r="328" ht="16.5">
      <c r="G328" s="77"/>
    </row>
    <row r="329" ht="16.5">
      <c r="G329" s="77"/>
    </row>
    <row r="330" ht="16.5">
      <c r="G330" s="77"/>
    </row>
    <row r="331" ht="16.5">
      <c r="G331" s="77"/>
    </row>
    <row r="332" ht="16.5">
      <c r="G332" s="77"/>
    </row>
    <row r="333" ht="16.5">
      <c r="G333" s="77"/>
    </row>
    <row r="334" ht="16.5">
      <c r="G334" s="77"/>
    </row>
    <row r="335" ht="16.5">
      <c r="G335" s="77"/>
    </row>
    <row r="336" ht="16.5">
      <c r="G336" s="77"/>
    </row>
    <row r="337" ht="16.5">
      <c r="G337" s="77"/>
    </row>
    <row r="338" ht="16.5">
      <c r="G338" s="77"/>
    </row>
    <row r="339" ht="16.5">
      <c r="G339" s="77"/>
    </row>
    <row r="340" ht="16.5">
      <c r="G340" s="77"/>
    </row>
    <row r="341" ht="16.5">
      <c r="G341" s="77"/>
    </row>
    <row r="342" ht="16.5">
      <c r="G342" s="77"/>
    </row>
    <row r="343" ht="16.5">
      <c r="G343" s="77"/>
    </row>
    <row r="344" ht="16.5">
      <c r="G344" s="77"/>
    </row>
    <row r="345" ht="16.5">
      <c r="G345" s="77"/>
    </row>
    <row r="346" ht="16.5">
      <c r="G346" s="77"/>
    </row>
    <row r="347" ht="16.5">
      <c r="G347" s="77"/>
    </row>
    <row r="348" ht="16.5">
      <c r="G348" s="77"/>
    </row>
    <row r="349" ht="16.5">
      <c r="G349" s="77"/>
    </row>
    <row r="350" ht="16.5">
      <c r="G350" s="77"/>
    </row>
    <row r="351" ht="16.5">
      <c r="G351" s="77"/>
    </row>
    <row r="352" ht="16.5">
      <c r="G352" s="77"/>
    </row>
    <row r="353" ht="16.5">
      <c r="G353" s="77"/>
    </row>
    <row r="354" ht="16.5">
      <c r="G354" s="77"/>
    </row>
    <row r="355" ht="16.5">
      <c r="G355" s="77"/>
    </row>
    <row r="356" ht="16.5">
      <c r="G356" s="77"/>
    </row>
    <row r="357" ht="16.5">
      <c r="G357" s="77"/>
    </row>
    <row r="358" ht="16.5">
      <c r="G358" s="77"/>
    </row>
    <row r="359" ht="16.5">
      <c r="G359" s="77"/>
    </row>
    <row r="360" ht="16.5">
      <c r="G360" s="77"/>
    </row>
    <row r="361" ht="16.5">
      <c r="G361" s="77"/>
    </row>
    <row r="362" ht="16.5">
      <c r="G362" s="77"/>
    </row>
    <row r="363" ht="16.5">
      <c r="G363" s="77"/>
    </row>
    <row r="364" ht="16.5">
      <c r="G364" s="77"/>
    </row>
    <row r="365" ht="16.5">
      <c r="G365" s="77"/>
    </row>
    <row r="366" ht="16.5">
      <c r="G366" s="77"/>
    </row>
    <row r="367" ht="16.5">
      <c r="G367" s="77"/>
    </row>
    <row r="368" ht="16.5">
      <c r="G368" s="77"/>
    </row>
    <row r="369" ht="16.5">
      <c r="G369" s="77"/>
    </row>
    <row r="370" ht="16.5">
      <c r="G370" s="77"/>
    </row>
    <row r="371" ht="16.5">
      <c r="G371" s="77"/>
    </row>
    <row r="372" ht="16.5">
      <c r="G372" s="77"/>
    </row>
    <row r="373" ht="16.5">
      <c r="G373" s="77"/>
    </row>
    <row r="374" ht="16.5">
      <c r="G374" s="77"/>
    </row>
    <row r="375" ht="16.5">
      <c r="G375" s="77"/>
    </row>
    <row r="376" ht="16.5">
      <c r="G376" s="77"/>
    </row>
    <row r="377" ht="16.5">
      <c r="G377" s="77"/>
    </row>
    <row r="378" ht="16.5">
      <c r="G378" s="77"/>
    </row>
    <row r="379" ht="16.5">
      <c r="G379" s="77"/>
    </row>
    <row r="380" ht="16.5">
      <c r="G380" s="77"/>
    </row>
    <row r="381" ht="16.5">
      <c r="G381" s="77"/>
    </row>
    <row r="382" ht="16.5">
      <c r="G382" s="77"/>
    </row>
    <row r="383" ht="16.5">
      <c r="G383" s="77"/>
    </row>
    <row r="384" ht="16.5">
      <c r="G384" s="77"/>
    </row>
    <row r="385" ht="16.5">
      <c r="G385" s="77"/>
    </row>
    <row r="386" ht="16.5">
      <c r="G386" s="77"/>
    </row>
    <row r="387" ht="16.5">
      <c r="G387" s="77"/>
    </row>
    <row r="388" ht="16.5">
      <c r="G388" s="77"/>
    </row>
    <row r="389" ht="16.5">
      <c r="G389" s="77"/>
    </row>
    <row r="390" ht="16.5">
      <c r="G390" s="77"/>
    </row>
    <row r="391" ht="16.5">
      <c r="G391" s="77"/>
    </row>
    <row r="392" ht="16.5">
      <c r="G392" s="77"/>
    </row>
    <row r="393" ht="16.5">
      <c r="G393" s="77"/>
    </row>
    <row r="394" ht="16.5">
      <c r="G394" s="77"/>
    </row>
    <row r="395" ht="16.5">
      <c r="G395" s="77"/>
    </row>
    <row r="396" ht="16.5">
      <c r="G396" s="77"/>
    </row>
    <row r="397" ht="16.5">
      <c r="G397" s="77"/>
    </row>
    <row r="398" ht="16.5">
      <c r="G398" s="77"/>
    </row>
    <row r="399" ht="16.5">
      <c r="G399" s="77"/>
    </row>
    <row r="400" ht="16.5">
      <c r="G400" s="77"/>
    </row>
    <row r="401" ht="16.5">
      <c r="G401" s="77"/>
    </row>
    <row r="402" ht="16.5">
      <c r="G402" s="77"/>
    </row>
    <row r="403" ht="16.5">
      <c r="G403" s="77"/>
    </row>
    <row r="404" ht="16.5">
      <c r="G404" s="77"/>
    </row>
    <row r="405" ht="16.5">
      <c r="G405" s="77"/>
    </row>
    <row r="406" ht="16.5">
      <c r="G406" s="77"/>
    </row>
    <row r="407" ht="16.5">
      <c r="G407" s="77"/>
    </row>
    <row r="408" ht="16.5">
      <c r="G408" s="77"/>
    </row>
    <row r="409" ht="16.5">
      <c r="G409" s="77"/>
    </row>
    <row r="410" ht="16.5">
      <c r="G410" s="77"/>
    </row>
    <row r="411" ht="16.5">
      <c r="G411" s="77"/>
    </row>
    <row r="412" ht="16.5">
      <c r="G412" s="77"/>
    </row>
    <row r="413" ht="16.5">
      <c r="G413" s="77"/>
    </row>
    <row r="414" ht="16.5">
      <c r="G414" s="77"/>
    </row>
    <row r="415" ht="16.5">
      <c r="G415" s="77"/>
    </row>
    <row r="416" ht="16.5">
      <c r="G416" s="77"/>
    </row>
    <row r="417" ht="16.5">
      <c r="G417" s="77"/>
    </row>
    <row r="418" ht="16.5">
      <c r="G418" s="78"/>
    </row>
    <row r="419" ht="16.5">
      <c r="G419" s="78"/>
    </row>
    <row r="420" ht="16.5">
      <c r="G420" s="78"/>
    </row>
    <row r="421" ht="16.5">
      <c r="G421" s="78"/>
    </row>
    <row r="422" ht="16.5">
      <c r="G422" s="78"/>
    </row>
    <row r="423" ht="16.5">
      <c r="G423" s="78"/>
    </row>
    <row r="424" ht="16.5">
      <c r="G424" s="78"/>
    </row>
    <row r="425" ht="16.5">
      <c r="G425" s="78"/>
    </row>
    <row r="426" ht="16.5">
      <c r="G426" s="78"/>
    </row>
    <row r="427" ht="16.5">
      <c r="G427" s="78"/>
    </row>
    <row r="428" ht="16.5">
      <c r="G428" s="78"/>
    </row>
    <row r="429" ht="16.5">
      <c r="G429" s="78"/>
    </row>
    <row r="430" ht="16.5">
      <c r="G430" s="78"/>
    </row>
    <row r="431" ht="16.5">
      <c r="G431" s="78"/>
    </row>
    <row r="432" ht="16.5">
      <c r="G432" s="78"/>
    </row>
    <row r="433" ht="16.5">
      <c r="G433" s="78"/>
    </row>
    <row r="434" ht="16.5">
      <c r="G434" s="78"/>
    </row>
    <row r="435" ht="16.5">
      <c r="G435" s="78"/>
    </row>
    <row r="436" ht="16.5">
      <c r="G436" s="78"/>
    </row>
    <row r="437" ht="16.5">
      <c r="G437" s="78"/>
    </row>
    <row r="438" ht="16.5">
      <c r="G438" s="78"/>
    </row>
    <row r="439" ht="16.5">
      <c r="G439" s="78"/>
    </row>
    <row r="440" ht="16.5">
      <c r="G440" s="78"/>
    </row>
    <row r="441" ht="16.5">
      <c r="G441" s="78"/>
    </row>
    <row r="442" ht="16.5">
      <c r="G442" s="78"/>
    </row>
    <row r="443" ht="16.5">
      <c r="G443" s="78"/>
    </row>
    <row r="444" ht="16.5">
      <c r="G444" s="78"/>
    </row>
    <row r="445" ht="16.5">
      <c r="G445" s="78"/>
    </row>
    <row r="446" ht="16.5">
      <c r="G446" s="78"/>
    </row>
    <row r="447" ht="16.5">
      <c r="G447" s="78"/>
    </row>
    <row r="448" ht="16.5">
      <c r="G448" s="78"/>
    </row>
    <row r="449" ht="16.5">
      <c r="G449" s="78"/>
    </row>
    <row r="450" ht="16.5">
      <c r="G450" s="78"/>
    </row>
    <row r="451" ht="16.5">
      <c r="G451" s="78"/>
    </row>
    <row r="452" ht="16.5">
      <c r="G452" s="78"/>
    </row>
    <row r="453" ht="16.5">
      <c r="G453" s="78"/>
    </row>
    <row r="454" ht="16.5">
      <c r="G454" s="78"/>
    </row>
    <row r="455" ht="16.5">
      <c r="G455" s="78"/>
    </row>
    <row r="456" ht="16.5">
      <c r="G456" s="78"/>
    </row>
    <row r="457" ht="16.5">
      <c r="G457" s="78"/>
    </row>
    <row r="458" ht="16.5">
      <c r="G458" s="78"/>
    </row>
    <row r="459" ht="16.5">
      <c r="G459" s="78"/>
    </row>
    <row r="460" ht="16.5">
      <c r="G460" s="78"/>
    </row>
    <row r="461" ht="16.5">
      <c r="G461" s="78"/>
    </row>
    <row r="462" ht="16.5">
      <c r="G462" s="78"/>
    </row>
    <row r="463" ht="16.5">
      <c r="G463" s="78"/>
    </row>
    <row r="464" ht="16.5">
      <c r="G464" s="78"/>
    </row>
    <row r="465" ht="16.5">
      <c r="G465" s="78"/>
    </row>
    <row r="466" ht="16.5">
      <c r="G466" s="78"/>
    </row>
    <row r="467" ht="16.5">
      <c r="G467" s="78"/>
    </row>
    <row r="468" ht="16.5">
      <c r="G468" s="78"/>
    </row>
    <row r="469" ht="16.5">
      <c r="G469" s="78"/>
    </row>
    <row r="470" ht="16.5">
      <c r="G470" s="78"/>
    </row>
    <row r="471" ht="16.5">
      <c r="G471" s="78"/>
    </row>
    <row r="472" ht="16.5">
      <c r="G472" s="78"/>
    </row>
    <row r="473" ht="16.5">
      <c r="G473" s="78"/>
    </row>
    <row r="474" ht="16.5">
      <c r="G474" s="78"/>
    </row>
    <row r="475" ht="16.5">
      <c r="G475" s="78"/>
    </row>
    <row r="476" ht="16.5">
      <c r="G476" s="78"/>
    </row>
    <row r="477" ht="16.5">
      <c r="G477" s="78"/>
    </row>
    <row r="478" ht="16.5">
      <c r="G478" s="78"/>
    </row>
    <row r="479" ht="16.5">
      <c r="G479" s="78"/>
    </row>
    <row r="480" ht="16.5">
      <c r="G480" s="78"/>
    </row>
    <row r="481" ht="16.5">
      <c r="G481" s="78"/>
    </row>
    <row r="482" ht="16.5">
      <c r="G482" s="78"/>
    </row>
    <row r="483" ht="16.5">
      <c r="G483" s="78"/>
    </row>
    <row r="484" ht="16.5">
      <c r="G484" s="78"/>
    </row>
    <row r="485" ht="16.5">
      <c r="G485" s="78"/>
    </row>
    <row r="486" ht="16.5">
      <c r="G486" s="78"/>
    </row>
    <row r="487" ht="16.5">
      <c r="G487" s="78"/>
    </row>
    <row r="488" ht="16.5">
      <c r="G488" s="78"/>
    </row>
    <row r="489" ht="16.5">
      <c r="G489" s="78"/>
    </row>
    <row r="490" ht="16.5">
      <c r="G490" s="78"/>
    </row>
    <row r="491" ht="16.5">
      <c r="G491" s="78"/>
    </row>
    <row r="492" ht="16.5">
      <c r="G492" s="78"/>
    </row>
    <row r="493" ht="16.5">
      <c r="G493" s="78"/>
    </row>
    <row r="494" ht="16.5">
      <c r="G494" s="78"/>
    </row>
    <row r="495" ht="16.5">
      <c r="G495" s="78"/>
    </row>
    <row r="496" ht="16.5">
      <c r="G496" s="78"/>
    </row>
    <row r="497" ht="16.5">
      <c r="G497" s="78"/>
    </row>
    <row r="498" ht="16.5">
      <c r="G498" s="78"/>
    </row>
    <row r="499" ht="16.5">
      <c r="G499" s="78"/>
    </row>
    <row r="500" ht="16.5">
      <c r="G500" s="78"/>
    </row>
    <row r="501" ht="16.5">
      <c r="G501" s="78"/>
    </row>
    <row r="502" ht="16.5">
      <c r="G502" s="78"/>
    </row>
    <row r="503" ht="16.5">
      <c r="G503" s="78"/>
    </row>
    <row r="504" ht="16.5">
      <c r="G504" s="78"/>
    </row>
    <row r="505" ht="16.5">
      <c r="G505" s="78"/>
    </row>
    <row r="506" ht="16.5">
      <c r="G506" s="78"/>
    </row>
    <row r="507" ht="16.5">
      <c r="G507" s="78"/>
    </row>
    <row r="508" ht="16.5">
      <c r="G508" s="78"/>
    </row>
    <row r="509" ht="16.5">
      <c r="G509" s="78"/>
    </row>
    <row r="510" ht="16.5">
      <c r="G510" s="78"/>
    </row>
    <row r="511" ht="16.5">
      <c r="G511" s="78"/>
    </row>
    <row r="512" ht="16.5">
      <c r="G512" s="78"/>
    </row>
    <row r="513" ht="16.5">
      <c r="G513" s="78"/>
    </row>
    <row r="514" ht="16.5">
      <c r="G514" s="78"/>
    </row>
    <row r="515" ht="16.5">
      <c r="G515" s="78"/>
    </row>
    <row r="516" ht="16.5">
      <c r="G516" s="78"/>
    </row>
    <row r="517" ht="16.5">
      <c r="G517" s="78"/>
    </row>
    <row r="518" ht="16.5">
      <c r="G518" s="78"/>
    </row>
    <row r="519" ht="16.5">
      <c r="G519" s="78"/>
    </row>
    <row r="520" ht="16.5">
      <c r="G520" s="78"/>
    </row>
    <row r="521" ht="16.5">
      <c r="G521" s="78"/>
    </row>
    <row r="522" ht="16.5">
      <c r="G522" s="78"/>
    </row>
    <row r="523" ht="16.5">
      <c r="G523" s="78"/>
    </row>
    <row r="524" ht="16.5">
      <c r="G524" s="78"/>
    </row>
    <row r="525" ht="16.5">
      <c r="G525" s="78"/>
    </row>
    <row r="526" ht="16.5">
      <c r="G526" s="78"/>
    </row>
    <row r="527" ht="16.5">
      <c r="G527" s="78"/>
    </row>
    <row r="528" ht="16.5">
      <c r="G528" s="78"/>
    </row>
    <row r="529" ht="16.5">
      <c r="G529" s="78"/>
    </row>
    <row r="530" ht="16.5">
      <c r="G530" s="78"/>
    </row>
    <row r="531" ht="16.5">
      <c r="G531" s="78"/>
    </row>
    <row r="532" ht="16.5">
      <c r="G532" s="78"/>
    </row>
    <row r="533" ht="16.5">
      <c r="G533" s="78"/>
    </row>
    <row r="534" ht="16.5">
      <c r="G534" s="78"/>
    </row>
    <row r="535" ht="16.5">
      <c r="G535" s="78"/>
    </row>
    <row r="536" ht="16.5">
      <c r="G536" s="78"/>
    </row>
    <row r="537" ht="16.5">
      <c r="G537" s="78"/>
    </row>
    <row r="538" ht="16.5">
      <c r="G538" s="78"/>
    </row>
    <row r="539" ht="16.5">
      <c r="G539" s="78"/>
    </row>
    <row r="540" ht="16.5">
      <c r="G540" s="78"/>
    </row>
    <row r="541" ht="16.5">
      <c r="G541" s="78"/>
    </row>
    <row r="542" ht="16.5">
      <c r="G542" s="78"/>
    </row>
    <row r="543" ht="16.5">
      <c r="G543" s="78"/>
    </row>
    <row r="544" ht="16.5">
      <c r="G544" s="78"/>
    </row>
    <row r="545" ht="16.5">
      <c r="G545" s="78"/>
    </row>
    <row r="546" ht="16.5">
      <c r="G546" s="78"/>
    </row>
    <row r="547" ht="16.5">
      <c r="G547" s="78"/>
    </row>
    <row r="548" ht="16.5">
      <c r="G548" s="78"/>
    </row>
    <row r="549" ht="16.5">
      <c r="G549" s="78"/>
    </row>
    <row r="550" ht="16.5">
      <c r="G550" s="78"/>
    </row>
    <row r="551" ht="16.5">
      <c r="G551" s="78"/>
    </row>
    <row r="552" ht="16.5">
      <c r="G552" s="78"/>
    </row>
    <row r="553" ht="16.5">
      <c r="G553" s="78"/>
    </row>
  </sheetData>
  <mergeCells count="103"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2009-09-16T02:54:25Z</dcterms:created>
  <dcterms:modified xsi:type="dcterms:W3CDTF">2009-09-16T02:56:30Z</dcterms:modified>
  <cp:category/>
  <cp:version/>
  <cp:contentType/>
  <cp:contentStatus/>
</cp:coreProperties>
</file>