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<sst xmlns="http://schemas.openxmlformats.org/spreadsheetml/2006/main" count="162" uniqueCount="152">
  <si>
    <t>臺灣土地銀行股份有限公司資產負債表</t>
  </si>
  <si>
    <t>　　　　　　　　　　　</t>
  </si>
  <si>
    <r>
      <t>中華民國</t>
    </r>
    <r>
      <rPr>
        <b/>
        <sz val="14"/>
        <rFont val="Times New Roman"/>
        <family val="1"/>
      </rPr>
      <t>95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>6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30</t>
    </r>
    <r>
      <rPr>
        <b/>
        <sz val="14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</si>
  <si>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</si>
  <si>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</si>
  <si>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</si>
  <si>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</si>
  <si>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</si>
  <si>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</si>
  <si>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</si>
  <si>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</si>
  <si>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</si>
  <si>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</si>
  <si>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</si>
  <si>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</si>
  <si>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</si>
  <si>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</si>
  <si>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</si>
  <si>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</si>
  <si>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</si>
  <si>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</si>
  <si>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</si>
  <si>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</si>
  <si>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</si>
  <si>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</si>
  <si>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</si>
  <si>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</si>
  <si>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</si>
  <si>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</si>
  <si>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</si>
  <si>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</si>
  <si>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</si>
  <si>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</si>
  <si>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</si>
  <si>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</si>
  <si>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</si>
  <si>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</si>
  <si>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</si>
  <si>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</si>
  <si>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</si>
  <si>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</si>
  <si>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</si>
  <si>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</si>
  <si>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</si>
  <si>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</si>
  <si>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</si>
  <si>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</si>
  <si>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</si>
  <si>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</si>
  <si>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</si>
  <si>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</si>
  <si>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</si>
  <si>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</si>
  <si>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</si>
  <si>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</si>
  <si>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</si>
  <si>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</si>
  <si>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</si>
  <si>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</si>
  <si>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</si>
  <si>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</si>
  <si>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</si>
  <si>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</si>
  <si>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</si>
  <si>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</si>
  <si>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</si>
  <si>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</si>
  <si>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</si>
  <si>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</si>
  <si>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</si>
  <si>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</si>
  <si>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</si>
  <si>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</si>
  <si>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</si>
  <si>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</si>
  <si>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</si>
  <si>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</si>
  <si>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</si>
  <si>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</si>
  <si>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</si>
  <si>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</si>
  <si>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</si>
  <si>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</si>
  <si>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</si>
  <si>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</si>
  <si>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</si>
  <si>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</si>
  <si>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權益調整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</si>
  <si>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</si>
  <si>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</si>
  <si>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</si>
  <si>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</si>
  <si>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</si>
  <si>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</si>
  <si>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</si>
  <si>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</si>
  <si>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</si>
  <si>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庫藏股票</t>
  </si>
  <si>
    <t>待整理資產</t>
  </si>
  <si>
    <t>少數股權</t>
  </si>
  <si>
    <t>合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</si>
  <si>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)468,527,948,263</t>
    </r>
    <r>
      <rPr>
        <sz val="10"/>
        <rFont val="華康中明體"/>
        <family val="3"/>
      </rPr>
      <t>元。</t>
    </r>
  </si>
  <si>
    <t>臺灣土地銀行股份有限公司損益結算表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</si>
  <si>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日止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</si>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</sst>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8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3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76" fontId="11" fillId="0" borderId="3" xfId="0" applyNumberFormat="1" applyFont="1" applyBorder="1" applyAlignment="1" quotePrefix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 quotePrefix="1">
      <alignment horizontal="left" vertical="top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2" xfId="0" applyFont="1" applyBorder="1" applyAlignment="1" quotePrefix="1">
      <alignment horizontal="left"/>
    </xf>
    <xf numFmtId="0" fontId="11" fillId="0" borderId="7" xfId="0" applyFont="1" applyBorder="1" applyAlignment="1">
      <alignment vertical="center"/>
    </xf>
    <xf numFmtId="177" fontId="13" fillId="0" borderId="7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3" fillId="0" borderId="8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12" fillId="0" borderId="7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12" fillId="0" borderId="7" xfId="0" applyFont="1" applyBorder="1" applyAlignment="1">
      <alignment/>
    </xf>
    <xf numFmtId="177" fontId="16" fillId="0" borderId="7" xfId="0" applyNumberFormat="1" applyFont="1" applyBorder="1" applyAlignment="1" applyProtection="1">
      <alignment vertical="center"/>
      <protection locked="0"/>
    </xf>
    <xf numFmtId="177" fontId="16" fillId="0" borderId="7" xfId="0" applyNumberFormat="1" applyFont="1" applyBorder="1" applyAlignment="1" applyProtection="1">
      <alignment vertical="center"/>
      <protection/>
    </xf>
    <xf numFmtId="0" fontId="6" fillId="0" borderId="8" xfId="0" applyFont="1" applyBorder="1" applyAlignment="1">
      <alignment vertical="center"/>
    </xf>
    <xf numFmtId="0" fontId="15" fillId="0" borderId="0" xfId="0" applyFont="1" applyBorder="1" applyAlignment="1" quotePrefix="1">
      <alignment horizontal="distributed"/>
    </xf>
    <xf numFmtId="177" fontId="16" fillId="0" borderId="8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vertical="center"/>
    </xf>
    <xf numFmtId="0" fontId="15" fillId="0" borderId="7" xfId="0" applyFont="1" applyBorder="1" applyAlignment="1">
      <alignment horizontal="distributed"/>
    </xf>
    <xf numFmtId="0" fontId="6" fillId="0" borderId="8" xfId="0" applyFont="1" applyBorder="1" applyAlignment="1" quotePrefix="1">
      <alignment horizontal="left"/>
    </xf>
    <xf numFmtId="0" fontId="17" fillId="0" borderId="8" xfId="0" applyFont="1" applyBorder="1" applyAlignment="1">
      <alignment vertical="center"/>
    </xf>
    <xf numFmtId="0" fontId="18" fillId="0" borderId="0" xfId="0" applyFont="1" applyBorder="1" applyAlignment="1">
      <alignment horizontal="distributed"/>
    </xf>
    <xf numFmtId="0" fontId="19" fillId="0" borderId="0" xfId="0" applyFont="1" applyBorder="1" applyAlignment="1">
      <alignment/>
    </xf>
    <xf numFmtId="0" fontId="19" fillId="0" borderId="7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8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/>
    </xf>
    <xf numFmtId="0" fontId="11" fillId="0" borderId="7" xfId="0" applyFont="1" applyBorder="1" applyAlignment="1">
      <alignment/>
    </xf>
    <xf numFmtId="0" fontId="15" fillId="0" borderId="0" xfId="0" applyFont="1" applyBorder="1" applyAlignment="1" quotePrefix="1">
      <alignment horizontal="distributed"/>
    </xf>
    <xf numFmtId="0" fontId="12" fillId="0" borderId="0" xfId="0" applyFont="1" applyAlignment="1">
      <alignment/>
    </xf>
    <xf numFmtId="0" fontId="20" fillId="0" borderId="0" xfId="0" applyFont="1" applyBorder="1" applyAlignment="1" quotePrefix="1">
      <alignment horizontal="distributed"/>
    </xf>
    <xf numFmtId="176" fontId="16" fillId="0" borderId="8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2" fillId="0" borderId="0" xfId="0" applyFont="1" applyBorder="1" applyAlignment="1">
      <alignment horizontal="distributed"/>
    </xf>
    <xf numFmtId="0" fontId="22" fillId="0" borderId="7" xfId="0" applyFont="1" applyBorder="1" applyAlignment="1">
      <alignment horizontal="distributed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8" xfId="0" applyFont="1" applyBorder="1" applyAlignment="1">
      <alignment vertical="center"/>
    </xf>
    <xf numFmtId="0" fontId="15" fillId="0" borderId="0" xfId="0" applyFont="1" applyBorder="1" applyAlignment="1">
      <alignment horizontal="distributed"/>
    </xf>
    <xf numFmtId="0" fontId="1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6" fillId="0" borderId="1" xfId="0" applyFont="1" applyBorder="1" applyAlignment="1" quotePrefix="1">
      <alignment horizontal="right" vertical="center"/>
    </xf>
    <xf numFmtId="0" fontId="11" fillId="0" borderId="1" xfId="0" applyFont="1" applyBorder="1" applyAlignment="1" quotePrefix="1">
      <alignment horizontal="left" vertical="center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177" fontId="13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3" fillId="0" borderId="5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21" fillId="0" borderId="2" xfId="0" applyFont="1" applyBorder="1" applyAlignment="1">
      <alignment/>
    </xf>
    <xf numFmtId="0" fontId="21" fillId="0" borderId="0" xfId="0" applyFont="1" applyBorder="1" applyAlignment="1">
      <alignment horizontal="left"/>
    </xf>
    <xf numFmtId="176" fontId="16" fillId="0" borderId="0" xfId="0" applyNumberFormat="1" applyFont="1" applyAlignment="1" applyProtection="1">
      <alignment vertical="center"/>
      <protection locked="0"/>
    </xf>
    <xf numFmtId="0" fontId="21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1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1" fontId="29" fillId="0" borderId="0" xfId="16" applyFont="1" applyAlignment="1">
      <alignment/>
    </xf>
    <xf numFmtId="41" fontId="30" fillId="0" borderId="0" xfId="16" applyFont="1" applyAlignment="1">
      <alignment/>
    </xf>
    <xf numFmtId="0" fontId="17" fillId="0" borderId="0" xfId="0" applyFont="1" applyAlignment="1">
      <alignment vertical="center"/>
    </xf>
    <xf numFmtId="0" fontId="31" fillId="0" borderId="0" xfId="0" applyFont="1" applyAlignment="1" applyProtection="1">
      <alignment horizontal="centerContinuous" vertical="center"/>
      <protection locked="0"/>
    </xf>
    <xf numFmtId="0" fontId="31" fillId="0" borderId="0" xfId="0" applyFont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10" xfId="0" applyFont="1" applyBorder="1" applyAlignment="1" quotePrefix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9" xfId="0" applyFont="1" applyBorder="1" applyAlignment="1" quotePrefix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9" fontId="11" fillId="0" borderId="0" xfId="0" applyNumberFormat="1" applyFont="1" applyBorder="1" applyAlignment="1" quotePrefix="1">
      <alignment horizontal="left"/>
    </xf>
    <xf numFmtId="0" fontId="34" fillId="0" borderId="0" xfId="0" applyFont="1" applyAlignment="1">
      <alignment vertical="center"/>
    </xf>
    <xf numFmtId="49" fontId="11" fillId="0" borderId="0" xfId="0" applyNumberFormat="1" applyFont="1" applyBorder="1" applyAlignment="1" quotePrefix="1">
      <alignment horizontal="distributed"/>
    </xf>
    <xf numFmtId="49" fontId="6" fillId="0" borderId="7" xfId="0" applyNumberFormat="1" applyFont="1" applyBorder="1" applyAlignment="1" quotePrefix="1">
      <alignment horizontal="distributed"/>
    </xf>
    <xf numFmtId="179" fontId="13" fillId="0" borderId="7" xfId="0" applyNumberFormat="1" applyFont="1" applyBorder="1" applyAlignment="1" applyProtection="1">
      <alignment vertical="center"/>
      <protection/>
    </xf>
    <xf numFmtId="180" fontId="13" fillId="0" borderId="7" xfId="0" applyNumberFormat="1" applyFont="1" applyBorder="1" applyAlignment="1" applyProtection="1">
      <alignment vertical="center"/>
      <protection/>
    </xf>
    <xf numFmtId="181" fontId="13" fillId="0" borderId="0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 quotePrefix="1">
      <alignment horizontal="distributed"/>
    </xf>
    <xf numFmtId="0" fontId="12" fillId="0" borderId="0" xfId="0" applyFont="1" applyAlignment="1">
      <alignment/>
    </xf>
    <xf numFmtId="49" fontId="35" fillId="0" borderId="7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 locked="0"/>
    </xf>
    <xf numFmtId="180" fontId="16" fillId="0" borderId="7" xfId="0" applyNumberFormat="1" applyFont="1" applyBorder="1" applyAlignment="1" applyProtection="1">
      <alignment vertical="center"/>
      <protection/>
    </xf>
    <xf numFmtId="181" fontId="16" fillId="0" borderId="0" xfId="0" applyNumberFormat="1" applyFont="1" applyBorder="1" applyAlignment="1">
      <alignment vertical="center"/>
    </xf>
    <xf numFmtId="181" fontId="13" fillId="0" borderId="8" xfId="0" applyNumberFormat="1" applyFont="1" applyBorder="1" applyAlignment="1" applyProtection="1">
      <alignment vertical="center"/>
      <protection/>
    </xf>
    <xf numFmtId="49" fontId="15" fillId="0" borderId="0" xfId="0" applyNumberFormat="1" applyFont="1" applyBorder="1" applyAlignment="1">
      <alignment horizontal="distributed"/>
    </xf>
    <xf numFmtId="49" fontId="15" fillId="0" borderId="0" xfId="0" applyNumberFormat="1" applyFont="1" applyBorder="1" applyAlignment="1" quotePrefix="1">
      <alignment horizontal="distributed"/>
    </xf>
    <xf numFmtId="179" fontId="16" fillId="0" borderId="7" xfId="0" applyNumberFormat="1" applyFont="1" applyBorder="1" applyAlignment="1" applyProtection="1">
      <alignment vertical="center"/>
      <protection/>
    </xf>
    <xf numFmtId="49" fontId="32" fillId="0" borderId="0" xfId="0" applyNumberFormat="1" applyFont="1" applyBorder="1" applyAlignment="1" quotePrefix="1">
      <alignment horizontal="distributed"/>
    </xf>
    <xf numFmtId="49" fontId="11" fillId="0" borderId="7" xfId="0" applyNumberFormat="1" applyFont="1" applyBorder="1" applyAlignment="1" quotePrefix="1">
      <alignment horizontal="distributed"/>
    </xf>
    <xf numFmtId="181" fontId="16" fillId="0" borderId="8" xfId="0" applyNumberFormat="1" applyFont="1" applyBorder="1" applyAlignment="1">
      <alignment vertical="center"/>
    </xf>
    <xf numFmtId="49" fontId="21" fillId="0" borderId="0" xfId="0" applyNumberFormat="1" applyFont="1" applyBorder="1" applyAlignment="1" quotePrefix="1">
      <alignment horizontal="left"/>
    </xf>
    <xf numFmtId="181" fontId="13" fillId="0" borderId="0" xfId="0" applyNumberFormat="1" applyFont="1" applyBorder="1" applyAlignment="1">
      <alignment vertical="center"/>
    </xf>
    <xf numFmtId="179" fontId="13" fillId="0" borderId="7" xfId="0" applyNumberFormat="1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quotePrefix="1">
      <alignment horizontal="left" vertical="center"/>
    </xf>
    <xf numFmtId="0" fontId="34" fillId="0" borderId="1" xfId="0" applyFont="1" applyBorder="1" applyAlignment="1">
      <alignment vertical="center"/>
    </xf>
    <xf numFmtId="49" fontId="32" fillId="0" borderId="1" xfId="0" applyNumberFormat="1" applyFont="1" applyBorder="1" applyAlignment="1" quotePrefix="1">
      <alignment horizontal="distributed" vertical="center"/>
    </xf>
    <xf numFmtId="49" fontId="6" fillId="0" borderId="9" xfId="0" applyNumberFormat="1" applyFont="1" applyBorder="1" applyAlignment="1" quotePrefix="1">
      <alignment horizontal="distributed" vertical="center"/>
    </xf>
    <xf numFmtId="179" fontId="13" fillId="0" borderId="9" xfId="0" applyNumberFormat="1" applyFont="1" applyBorder="1" applyAlignment="1" applyProtection="1">
      <alignment vertical="center"/>
      <protection/>
    </xf>
    <xf numFmtId="180" fontId="13" fillId="0" borderId="9" xfId="0" applyNumberFormat="1" applyFont="1" applyBorder="1" applyAlignment="1" applyProtection="1">
      <alignment vertical="center"/>
      <protection/>
    </xf>
    <xf numFmtId="181" fontId="13" fillId="0" borderId="1" xfId="0" applyNumberFormat="1" applyFont="1" applyBorder="1" applyAlignment="1">
      <alignment vertical="center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37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K8" sqref="K8"/>
    </sheetView>
  </sheetViews>
  <sheetFormatPr defaultColWidth="9.00390625" defaultRowHeight="13.5" customHeight="1"/>
  <cols>
    <col min="1" max="1" width="4.125" style="154" customWidth="1"/>
    <col min="2" max="2" width="2.625" style="91" customWidth="1"/>
    <col min="3" max="3" width="19.625" style="152" customWidth="1"/>
    <col min="4" max="4" width="2.00390625" style="151" customWidth="1"/>
    <col min="5" max="6" width="18.625" style="93" customWidth="1"/>
    <col min="7" max="7" width="17.50390625" style="93" customWidth="1"/>
    <col min="8" max="8" width="7.625" style="153" customWidth="1"/>
    <col min="9" max="16384" width="9.00390625" style="93" customWidth="1"/>
  </cols>
  <sheetData>
    <row r="1" spans="1:8" s="102" customFormat="1" ht="45" customHeight="1">
      <c r="A1" s="99" t="s">
        <v>102</v>
      </c>
      <c r="B1" s="100"/>
      <c r="C1" s="100"/>
      <c r="D1" s="100"/>
      <c r="E1" s="100"/>
      <c r="F1" s="100"/>
      <c r="G1" s="100"/>
      <c r="H1" s="101"/>
    </row>
    <row r="2" spans="1:8" s="110" customFormat="1" ht="25.5" customHeight="1">
      <c r="A2" s="103"/>
      <c r="B2" s="103"/>
      <c r="C2" s="104"/>
      <c r="D2" s="105"/>
      <c r="E2" s="106" t="s">
        <v>103</v>
      </c>
      <c r="F2" s="107"/>
      <c r="G2" s="108"/>
      <c r="H2" s="109" t="s">
        <v>104</v>
      </c>
    </row>
    <row r="3" spans="1:8" s="110" customFormat="1" ht="21" customHeight="1">
      <c r="A3" s="111" t="s">
        <v>105</v>
      </c>
      <c r="B3" s="111"/>
      <c r="C3" s="111"/>
      <c r="D3" s="112"/>
      <c r="E3" s="113" t="s">
        <v>106</v>
      </c>
      <c r="F3" s="113" t="s">
        <v>107</v>
      </c>
      <c r="G3" s="114" t="s">
        <v>108</v>
      </c>
      <c r="H3" s="115"/>
    </row>
    <row r="4" spans="1:8" s="110" customFormat="1" ht="24.75" customHeight="1">
      <c r="A4" s="116"/>
      <c r="B4" s="116"/>
      <c r="C4" s="116"/>
      <c r="D4" s="117"/>
      <c r="E4" s="118"/>
      <c r="F4" s="118"/>
      <c r="G4" s="119" t="s">
        <v>4</v>
      </c>
      <c r="H4" s="119" t="s">
        <v>5</v>
      </c>
    </row>
    <row r="5" spans="1:8" s="121" customFormat="1" ht="18.75" customHeight="1">
      <c r="A5" s="120" t="s">
        <v>109</v>
      </c>
      <c r="C5" s="122"/>
      <c r="D5" s="123"/>
      <c r="E5" s="124">
        <f>SUM(E6:E16)</f>
        <v>25227650205.56</v>
      </c>
      <c r="F5" s="124">
        <f>SUM(F6:F16)</f>
        <v>26324188500</v>
      </c>
      <c r="G5" s="125">
        <f>SUM(G6:G16)</f>
        <v>-1096538294.4399986</v>
      </c>
      <c r="H5" s="126">
        <f>IF(F5=0,0,(G5/F5)*100)</f>
        <v>-4.1655160402760325</v>
      </c>
    </row>
    <row r="6" spans="1:8" ht="14.25" customHeight="1">
      <c r="A6" s="7"/>
      <c r="B6" s="127" t="s">
        <v>110</v>
      </c>
      <c r="C6" s="128"/>
      <c r="D6" s="129"/>
      <c r="E6" s="130"/>
      <c r="F6" s="130"/>
      <c r="G6" s="131">
        <f aca="true" t="shared" si="0" ref="G6:G15">E6-F6</f>
        <v>0</v>
      </c>
      <c r="H6" s="132">
        <f aca="true" t="shared" si="1" ref="H6:H35">IF(F6=0,0,(G6/F6)*100)</f>
        <v>0</v>
      </c>
    </row>
    <row r="7" spans="1:8" ht="14.25" customHeight="1">
      <c r="A7" s="7"/>
      <c r="B7" s="127" t="s">
        <v>111</v>
      </c>
      <c r="C7" s="128"/>
      <c r="D7" s="129"/>
      <c r="E7" s="130"/>
      <c r="F7" s="130"/>
      <c r="G7" s="131">
        <f t="shared" si="0"/>
        <v>0</v>
      </c>
      <c r="H7" s="132">
        <f t="shared" si="1"/>
        <v>0</v>
      </c>
    </row>
    <row r="8" spans="1:8" ht="14.25" customHeight="1">
      <c r="A8" s="7"/>
      <c r="B8" s="127" t="s">
        <v>112</v>
      </c>
      <c r="C8" s="128"/>
      <c r="D8" s="129"/>
      <c r="E8" s="130"/>
      <c r="F8" s="130"/>
      <c r="G8" s="131">
        <f t="shared" si="0"/>
        <v>0</v>
      </c>
      <c r="H8" s="132">
        <f t="shared" si="1"/>
        <v>0</v>
      </c>
    </row>
    <row r="9" spans="1:8" ht="14.25" customHeight="1">
      <c r="A9" s="7"/>
      <c r="B9" s="127" t="s">
        <v>113</v>
      </c>
      <c r="C9" s="128"/>
      <c r="D9" s="129"/>
      <c r="E9" s="130"/>
      <c r="F9" s="130"/>
      <c r="G9" s="131">
        <f t="shared" si="0"/>
        <v>0</v>
      </c>
      <c r="H9" s="132">
        <f t="shared" si="1"/>
        <v>0</v>
      </c>
    </row>
    <row r="10" spans="1:8" ht="14.25" customHeight="1">
      <c r="A10" s="7"/>
      <c r="B10" s="127" t="s">
        <v>114</v>
      </c>
      <c r="C10" s="128"/>
      <c r="D10" s="129"/>
      <c r="E10" s="130"/>
      <c r="F10" s="130"/>
      <c r="G10" s="131">
        <f t="shared" si="0"/>
        <v>0</v>
      </c>
      <c r="H10" s="132">
        <f t="shared" si="1"/>
        <v>0</v>
      </c>
    </row>
    <row r="11" spans="1:8" ht="14.25" customHeight="1">
      <c r="A11" s="7"/>
      <c r="B11" s="127" t="s">
        <v>115</v>
      </c>
      <c r="C11" s="128"/>
      <c r="D11" s="129"/>
      <c r="E11" s="130"/>
      <c r="F11" s="130"/>
      <c r="G11" s="131">
        <f t="shared" si="0"/>
        <v>0</v>
      </c>
      <c r="H11" s="132">
        <f t="shared" si="1"/>
        <v>0</v>
      </c>
    </row>
    <row r="12" spans="1:8" ht="14.25" customHeight="1">
      <c r="A12" s="7"/>
      <c r="B12" s="127" t="s">
        <v>116</v>
      </c>
      <c r="C12" s="128"/>
      <c r="D12" s="129"/>
      <c r="E12" s="130"/>
      <c r="F12" s="130"/>
      <c r="G12" s="131">
        <f t="shared" si="0"/>
        <v>0</v>
      </c>
      <c r="H12" s="132">
        <f t="shared" si="1"/>
        <v>0</v>
      </c>
    </row>
    <row r="13" spans="1:8" ht="14.25" customHeight="1">
      <c r="A13" s="7"/>
      <c r="B13" s="127" t="s">
        <v>117</v>
      </c>
      <c r="C13" s="128"/>
      <c r="D13" s="129"/>
      <c r="E13" s="130"/>
      <c r="F13" s="130"/>
      <c r="G13" s="131">
        <f t="shared" si="0"/>
        <v>0</v>
      </c>
      <c r="H13" s="132">
        <f t="shared" si="1"/>
        <v>0</v>
      </c>
    </row>
    <row r="14" spans="1:8" ht="14.25" customHeight="1">
      <c r="A14" s="7"/>
      <c r="B14" s="127" t="s">
        <v>118</v>
      </c>
      <c r="C14" s="128"/>
      <c r="D14" s="129"/>
      <c r="E14" s="130"/>
      <c r="F14" s="130"/>
      <c r="G14" s="131">
        <f t="shared" si="0"/>
        <v>0</v>
      </c>
      <c r="H14" s="132">
        <f t="shared" si="1"/>
        <v>0</v>
      </c>
    </row>
    <row r="15" spans="1:8" ht="14.25" customHeight="1">
      <c r="A15" s="7"/>
      <c r="B15" s="127" t="s">
        <v>119</v>
      </c>
      <c r="C15" s="128"/>
      <c r="D15" s="129"/>
      <c r="E15" s="130">
        <v>25099155221.56</v>
      </c>
      <c r="F15" s="130">
        <v>26183839000</v>
      </c>
      <c r="G15" s="131">
        <f t="shared" si="0"/>
        <v>-1084683778.4399986</v>
      </c>
      <c r="H15" s="132">
        <f t="shared" si="1"/>
        <v>-4.142569691327535</v>
      </c>
    </row>
    <row r="16" spans="1:8" ht="14.25" customHeight="1">
      <c r="A16" s="7"/>
      <c r="B16" s="127" t="s">
        <v>120</v>
      </c>
      <c r="C16" s="128"/>
      <c r="D16" s="129"/>
      <c r="E16" s="130">
        <v>128494984</v>
      </c>
      <c r="F16" s="130">
        <v>140349500</v>
      </c>
      <c r="G16" s="131">
        <f>E16-F16</f>
        <v>-11854516</v>
      </c>
      <c r="H16" s="132">
        <f t="shared" si="1"/>
        <v>-8.446425530550519</v>
      </c>
    </row>
    <row r="17" spans="1:8" s="121" customFormat="1" ht="18.75" customHeight="1">
      <c r="A17" s="120" t="s">
        <v>121</v>
      </c>
      <c r="C17" s="122"/>
      <c r="D17" s="123"/>
      <c r="E17" s="124">
        <f>SUM(E18:E28)</f>
        <v>16209913426.34</v>
      </c>
      <c r="F17" s="124">
        <f>SUM(F18:F28)</f>
        <v>15923931000</v>
      </c>
      <c r="G17" s="125">
        <f>SUM(G18:G28)</f>
        <v>285982426.34000015</v>
      </c>
      <c r="H17" s="133">
        <f t="shared" si="1"/>
        <v>1.7959285702757701</v>
      </c>
    </row>
    <row r="18" spans="1:8" ht="14.25" customHeight="1">
      <c r="A18" s="7"/>
      <c r="B18" s="127" t="s">
        <v>122</v>
      </c>
      <c r="C18" s="128"/>
      <c r="D18" s="129"/>
      <c r="E18" s="130"/>
      <c r="F18" s="130"/>
      <c r="G18" s="131">
        <f aca="true" t="shared" si="2" ref="G18:G24">E18-F18</f>
        <v>0</v>
      </c>
      <c r="H18" s="132">
        <f t="shared" si="1"/>
        <v>0</v>
      </c>
    </row>
    <row r="19" spans="1:8" ht="14.25" customHeight="1">
      <c r="A19" s="7"/>
      <c r="B19" s="127" t="s">
        <v>123</v>
      </c>
      <c r="C19" s="128"/>
      <c r="D19" s="129"/>
      <c r="E19" s="130"/>
      <c r="F19" s="130"/>
      <c r="G19" s="131">
        <f t="shared" si="2"/>
        <v>0</v>
      </c>
      <c r="H19" s="132">
        <f t="shared" si="1"/>
        <v>0</v>
      </c>
    </row>
    <row r="20" spans="1:8" ht="14.25" customHeight="1">
      <c r="A20" s="7"/>
      <c r="B20" s="127" t="s">
        <v>124</v>
      </c>
      <c r="C20" s="128"/>
      <c r="D20" s="129"/>
      <c r="E20" s="130"/>
      <c r="F20" s="130"/>
      <c r="G20" s="131">
        <f t="shared" si="2"/>
        <v>0</v>
      </c>
      <c r="H20" s="132">
        <f t="shared" si="1"/>
        <v>0</v>
      </c>
    </row>
    <row r="21" spans="1:8" ht="14.25" customHeight="1">
      <c r="A21" s="7"/>
      <c r="B21" s="127" t="s">
        <v>125</v>
      </c>
      <c r="C21" s="128"/>
      <c r="D21" s="129"/>
      <c r="E21" s="130"/>
      <c r="F21" s="130"/>
      <c r="G21" s="131">
        <f t="shared" si="2"/>
        <v>0</v>
      </c>
      <c r="H21" s="132">
        <f t="shared" si="1"/>
        <v>0</v>
      </c>
    </row>
    <row r="22" spans="1:8" ht="14.25" customHeight="1">
      <c r="A22" s="7"/>
      <c r="B22" s="127" t="s">
        <v>126</v>
      </c>
      <c r="C22" s="128"/>
      <c r="D22" s="129"/>
      <c r="E22" s="130"/>
      <c r="F22" s="130"/>
      <c r="G22" s="131">
        <f t="shared" si="2"/>
        <v>0</v>
      </c>
      <c r="H22" s="132">
        <f t="shared" si="1"/>
        <v>0</v>
      </c>
    </row>
    <row r="23" spans="1:8" ht="14.25" customHeight="1">
      <c r="A23" s="7"/>
      <c r="B23" s="127" t="s">
        <v>127</v>
      </c>
      <c r="C23" s="128"/>
      <c r="D23" s="129"/>
      <c r="E23" s="130"/>
      <c r="F23" s="130"/>
      <c r="G23" s="131">
        <f t="shared" si="2"/>
        <v>0</v>
      </c>
      <c r="H23" s="132">
        <f t="shared" si="1"/>
        <v>0</v>
      </c>
    </row>
    <row r="24" spans="1:8" ht="14.25" customHeight="1">
      <c r="A24" s="7"/>
      <c r="B24" s="127" t="s">
        <v>128</v>
      </c>
      <c r="C24" s="128"/>
      <c r="D24" s="129"/>
      <c r="E24" s="130"/>
      <c r="F24" s="130"/>
      <c r="G24" s="131">
        <f t="shared" si="2"/>
        <v>0</v>
      </c>
      <c r="H24" s="132">
        <f t="shared" si="1"/>
        <v>0</v>
      </c>
    </row>
    <row r="25" spans="1:8" ht="14.25" customHeight="1">
      <c r="A25" s="7"/>
      <c r="B25" s="127" t="s">
        <v>129</v>
      </c>
      <c r="C25" s="128"/>
      <c r="D25" s="129"/>
      <c r="E25" s="130"/>
      <c r="F25" s="130"/>
      <c r="G25" s="131">
        <f>E25-F25</f>
        <v>0</v>
      </c>
      <c r="H25" s="132">
        <f t="shared" si="1"/>
        <v>0</v>
      </c>
    </row>
    <row r="26" spans="1:8" ht="14.25" customHeight="1">
      <c r="A26" s="7"/>
      <c r="B26" s="134" t="s">
        <v>130</v>
      </c>
      <c r="C26" s="128"/>
      <c r="D26" s="129"/>
      <c r="E26" s="130"/>
      <c r="F26" s="130"/>
      <c r="G26" s="131">
        <f>E26-F26</f>
        <v>0</v>
      </c>
      <c r="H26" s="132">
        <f t="shared" si="1"/>
        <v>0</v>
      </c>
    </row>
    <row r="27" spans="1:8" ht="14.25" customHeight="1">
      <c r="A27" s="7"/>
      <c r="B27" s="134" t="s">
        <v>131</v>
      </c>
      <c r="C27" s="128"/>
      <c r="D27" s="129"/>
      <c r="E27" s="130">
        <v>16202492100.34</v>
      </c>
      <c r="F27" s="130">
        <v>15901499500</v>
      </c>
      <c r="G27" s="131">
        <f>E27-F27</f>
        <v>300992600.34000015</v>
      </c>
      <c r="H27" s="132">
        <f t="shared" si="1"/>
        <v>1.8928567104001741</v>
      </c>
    </row>
    <row r="28" spans="1:8" ht="14.25" customHeight="1">
      <c r="A28" s="7"/>
      <c r="B28" s="127" t="s">
        <v>132</v>
      </c>
      <c r="C28" s="128"/>
      <c r="D28" s="129"/>
      <c r="E28" s="130">
        <v>7421326</v>
      </c>
      <c r="F28" s="130">
        <v>22431500</v>
      </c>
      <c r="G28" s="131">
        <f>E28-F28</f>
        <v>-15010174</v>
      </c>
      <c r="H28" s="132">
        <f t="shared" si="1"/>
        <v>-66.91560528720773</v>
      </c>
    </row>
    <row r="29" spans="1:8" ht="2.25" customHeight="1">
      <c r="A29" s="7"/>
      <c r="B29" s="135"/>
      <c r="C29" s="58"/>
      <c r="D29" s="129"/>
      <c r="E29" s="136"/>
      <c r="F29" s="136"/>
      <c r="G29" s="131"/>
      <c r="H29" s="132"/>
    </row>
    <row r="30" spans="1:8" s="121" customFormat="1" ht="18.75" customHeight="1">
      <c r="A30" s="120" t="s">
        <v>133</v>
      </c>
      <c r="B30" s="19"/>
      <c r="C30" s="122"/>
      <c r="D30" s="123"/>
      <c r="E30" s="124">
        <f>E5-E17</f>
        <v>9017736779.220001</v>
      </c>
      <c r="F30" s="124">
        <f>F5-F17</f>
        <v>10400257500</v>
      </c>
      <c r="G30" s="125">
        <f>G5-G17</f>
        <v>-1382520720.7799988</v>
      </c>
      <c r="H30" s="133">
        <f t="shared" si="1"/>
        <v>-13.293139336021238</v>
      </c>
    </row>
    <row r="31" spans="1:8" s="121" customFormat="1" ht="18.75" customHeight="1">
      <c r="A31" s="120" t="s">
        <v>134</v>
      </c>
      <c r="B31" s="3"/>
      <c r="C31" s="122"/>
      <c r="D31" s="123"/>
      <c r="E31" s="124">
        <f>SUM(E32:E35)</f>
        <v>6517439198.27</v>
      </c>
      <c r="F31" s="124">
        <f>SUM(F32:F35)</f>
        <v>9027469500</v>
      </c>
      <c r="G31" s="125">
        <f>SUM(G32:G35)</f>
        <v>-2510030301.73</v>
      </c>
      <c r="H31" s="133">
        <f t="shared" si="1"/>
        <v>-27.804362027808565</v>
      </c>
    </row>
    <row r="32" spans="1:8" ht="14.25" customHeight="1">
      <c r="A32" s="7"/>
      <c r="B32" s="127" t="s">
        <v>135</v>
      </c>
      <c r="C32" s="128"/>
      <c r="D32" s="129"/>
      <c r="E32" s="130"/>
      <c r="F32" s="130"/>
      <c r="G32" s="131">
        <f>E32-F32</f>
        <v>0</v>
      </c>
      <c r="H32" s="132">
        <f t="shared" si="1"/>
        <v>0</v>
      </c>
    </row>
    <row r="33" spans="1:8" ht="14.25" customHeight="1">
      <c r="A33" s="7"/>
      <c r="B33" s="127" t="s">
        <v>136</v>
      </c>
      <c r="C33" s="128"/>
      <c r="D33" s="129"/>
      <c r="E33" s="130">
        <v>6113026873.13</v>
      </c>
      <c r="F33" s="130">
        <v>8606965000</v>
      </c>
      <c r="G33" s="131">
        <f>E33-F33</f>
        <v>-2493938126.87</v>
      </c>
      <c r="H33" s="132">
        <f t="shared" si="1"/>
        <v>-28.975813505341314</v>
      </c>
    </row>
    <row r="34" spans="1:8" ht="14.25" customHeight="1">
      <c r="A34" s="7"/>
      <c r="B34" s="127" t="s">
        <v>137</v>
      </c>
      <c r="C34" s="128"/>
      <c r="D34" s="129"/>
      <c r="E34" s="130">
        <v>384750511.92</v>
      </c>
      <c r="F34" s="130">
        <v>383689000</v>
      </c>
      <c r="G34" s="131">
        <f>E34-F34</f>
        <v>1061511.9200000167</v>
      </c>
      <c r="H34" s="132">
        <f t="shared" si="1"/>
        <v>0.2766594611781982</v>
      </c>
    </row>
    <row r="35" spans="1:8" ht="14.25" customHeight="1">
      <c r="A35" s="7"/>
      <c r="B35" s="127" t="s">
        <v>138</v>
      </c>
      <c r="C35" s="128"/>
      <c r="D35" s="129"/>
      <c r="E35" s="130">
        <v>19661813.22</v>
      </c>
      <c r="F35" s="130">
        <v>36815500</v>
      </c>
      <c r="G35" s="131">
        <f>E35-F35</f>
        <v>-17153686.78</v>
      </c>
      <c r="H35" s="132">
        <f t="shared" si="1"/>
        <v>-46.593654248889735</v>
      </c>
    </row>
    <row r="36" spans="1:8" ht="1.5" customHeight="1">
      <c r="A36" s="7"/>
      <c r="B36" s="135"/>
      <c r="C36" s="58"/>
      <c r="D36" s="129"/>
      <c r="E36" s="136"/>
      <c r="F36" s="136"/>
      <c r="G36" s="131"/>
      <c r="H36" s="132"/>
    </row>
    <row r="37" spans="1:8" s="121" customFormat="1" ht="18.75" customHeight="1">
      <c r="A37" s="120" t="s">
        <v>139</v>
      </c>
      <c r="C37" s="137"/>
      <c r="D37" s="123"/>
      <c r="E37" s="124">
        <f>E30-E31</f>
        <v>2500297580.950001</v>
      </c>
      <c r="F37" s="124">
        <f>F30-F31</f>
        <v>1372788000</v>
      </c>
      <c r="G37" s="125">
        <f>G30-G31</f>
        <v>1127509580.9500012</v>
      </c>
      <c r="H37" s="133">
        <f>IF(F37=0,0,(G37/F37)*100)</f>
        <v>82.13282611371903</v>
      </c>
    </row>
    <row r="38" spans="1:8" s="121" customFormat="1" ht="18.75" customHeight="1">
      <c r="A38" s="120" t="s">
        <v>140</v>
      </c>
      <c r="B38" s="3"/>
      <c r="C38" s="122"/>
      <c r="D38" s="123"/>
      <c r="E38" s="124">
        <f>SUM(E39:E40)</f>
        <v>113338580.02</v>
      </c>
      <c r="F38" s="124">
        <f>SUM(F39:F40)</f>
        <v>1031608500</v>
      </c>
      <c r="G38" s="125">
        <f>SUM(G39:G40)</f>
        <v>-918269919.98</v>
      </c>
      <c r="H38" s="133">
        <f>IF(F38=0,0,(G38/F38)*100)</f>
        <v>-89.01341157813259</v>
      </c>
    </row>
    <row r="39" spans="1:8" ht="14.25" customHeight="1">
      <c r="A39" s="7"/>
      <c r="B39" s="127" t="s">
        <v>141</v>
      </c>
      <c r="C39" s="128"/>
      <c r="D39" s="129"/>
      <c r="E39" s="130"/>
      <c r="F39" s="130"/>
      <c r="G39" s="131">
        <f>E39-F39</f>
        <v>0</v>
      </c>
      <c r="H39" s="132">
        <f aca="true" t="shared" si="3" ref="H39:H50">IF(F39=0,0,(G39/F39)*100)</f>
        <v>0</v>
      </c>
    </row>
    <row r="40" spans="1:8" ht="14.25" customHeight="1">
      <c r="A40" s="7"/>
      <c r="B40" s="127" t="s">
        <v>142</v>
      </c>
      <c r="C40" s="128"/>
      <c r="D40" s="129"/>
      <c r="E40" s="130">
        <v>113338580.02</v>
      </c>
      <c r="F40" s="130">
        <v>1031608500</v>
      </c>
      <c r="G40" s="131">
        <f>E40-F40</f>
        <v>-918269919.98</v>
      </c>
      <c r="H40" s="132">
        <f t="shared" si="3"/>
        <v>-89.01341157813259</v>
      </c>
    </row>
    <row r="41" spans="1:8" ht="2.25" customHeight="1">
      <c r="A41" s="7"/>
      <c r="B41" s="127"/>
      <c r="C41" s="128"/>
      <c r="D41" s="129"/>
      <c r="E41" s="136"/>
      <c r="F41" s="136"/>
      <c r="G41" s="131"/>
      <c r="H41" s="132"/>
    </row>
    <row r="42" spans="1:8" s="121" customFormat="1" ht="18.75" customHeight="1">
      <c r="A42" s="120" t="s">
        <v>143</v>
      </c>
      <c r="B42" s="3"/>
      <c r="C42" s="122"/>
      <c r="D42" s="138"/>
      <c r="E42" s="124">
        <f>SUM(E43:E44)</f>
        <v>52955863.68</v>
      </c>
      <c r="F42" s="124">
        <f>SUM(F43:F44)</f>
        <v>118410000</v>
      </c>
      <c r="G42" s="125">
        <f>SUM(G43:G44)</f>
        <v>-65454136.32</v>
      </c>
      <c r="H42" s="133">
        <f t="shared" si="3"/>
        <v>-55.27754101849506</v>
      </c>
    </row>
    <row r="43" spans="1:8" ht="14.25" customHeight="1">
      <c r="A43" s="7"/>
      <c r="B43" s="127" t="s">
        <v>144</v>
      </c>
      <c r="C43" s="128"/>
      <c r="D43" s="129"/>
      <c r="E43" s="130"/>
      <c r="F43" s="130"/>
      <c r="G43" s="131">
        <f>E43-F43</f>
        <v>0</v>
      </c>
      <c r="H43" s="139">
        <f t="shared" si="3"/>
        <v>0</v>
      </c>
    </row>
    <row r="44" spans="1:8" ht="14.25" customHeight="1">
      <c r="A44" s="7"/>
      <c r="B44" s="127" t="s">
        <v>145</v>
      </c>
      <c r="C44" s="128"/>
      <c r="D44" s="129"/>
      <c r="E44" s="130">
        <v>52955863.68</v>
      </c>
      <c r="F44" s="130">
        <v>118410000</v>
      </c>
      <c r="G44" s="131">
        <f>E44-F44</f>
        <v>-65454136.32</v>
      </c>
      <c r="H44" s="139">
        <f t="shared" si="3"/>
        <v>-55.27754101849506</v>
      </c>
    </row>
    <row r="45" spans="1:8" ht="1.5" customHeight="1">
      <c r="A45" s="7"/>
      <c r="B45" s="140"/>
      <c r="C45" s="135"/>
      <c r="D45" s="129"/>
      <c r="E45" s="136"/>
      <c r="F45" s="136"/>
      <c r="G45" s="131">
        <f>E45-F45</f>
        <v>0</v>
      </c>
      <c r="H45" s="139"/>
    </row>
    <row r="46" spans="1:8" s="121" customFormat="1" ht="18.75" customHeight="1">
      <c r="A46" s="120" t="s">
        <v>146</v>
      </c>
      <c r="C46" s="137"/>
      <c r="D46" s="123"/>
      <c r="E46" s="124">
        <f>E38-E42</f>
        <v>60382716.339999996</v>
      </c>
      <c r="F46" s="124">
        <f>F38-F42</f>
        <v>913198500</v>
      </c>
      <c r="G46" s="125">
        <f>G38-G42</f>
        <v>-852815783.66</v>
      </c>
      <c r="H46" s="133">
        <f t="shared" si="3"/>
        <v>-93.38777753796134</v>
      </c>
    </row>
    <row r="47" spans="1:8" s="121" customFormat="1" ht="18.75" customHeight="1">
      <c r="A47" s="120" t="s">
        <v>147</v>
      </c>
      <c r="C47" s="137"/>
      <c r="D47" s="123"/>
      <c r="E47" s="124">
        <f>E37+E46</f>
        <v>2560680297.290001</v>
      </c>
      <c r="F47" s="124">
        <f>F37+F46</f>
        <v>2285986500</v>
      </c>
      <c r="G47" s="125">
        <f>G37+G46</f>
        <v>274693797.2900013</v>
      </c>
      <c r="H47" s="141">
        <f t="shared" si="3"/>
        <v>12.016422550614418</v>
      </c>
    </row>
    <row r="48" spans="1:8" s="121" customFormat="1" ht="18.75" customHeight="1">
      <c r="A48" s="120" t="s">
        <v>148</v>
      </c>
      <c r="C48" s="137"/>
      <c r="D48" s="123"/>
      <c r="E48" s="142">
        <v>599027490</v>
      </c>
      <c r="F48" s="142">
        <v>382385000</v>
      </c>
      <c r="G48" s="125">
        <f>E48-F48</f>
        <v>216642490</v>
      </c>
      <c r="H48" s="141">
        <f t="shared" si="3"/>
        <v>56.655593184879116</v>
      </c>
    </row>
    <row r="49" spans="1:8" s="121" customFormat="1" ht="18.75" customHeight="1">
      <c r="A49" s="120" t="s">
        <v>149</v>
      </c>
      <c r="C49" s="137"/>
      <c r="D49" s="123"/>
      <c r="E49" s="142"/>
      <c r="F49" s="142"/>
      <c r="G49" s="125">
        <f>E49-F49</f>
        <v>0</v>
      </c>
      <c r="H49" s="141">
        <f t="shared" si="3"/>
        <v>0</v>
      </c>
    </row>
    <row r="50" spans="1:8" s="121" customFormat="1" ht="18.75" customHeight="1">
      <c r="A50" s="120" t="s">
        <v>150</v>
      </c>
      <c r="C50" s="137"/>
      <c r="D50" s="123"/>
      <c r="E50" s="142">
        <v>-79192709.28</v>
      </c>
      <c r="F50" s="142"/>
      <c r="G50" s="125">
        <f>E50-F50</f>
        <v>-79192709.28</v>
      </c>
      <c r="H50" s="141">
        <f t="shared" si="3"/>
        <v>0</v>
      </c>
    </row>
    <row r="51" spans="1:8" s="150" customFormat="1" ht="22.5" customHeight="1">
      <c r="A51" s="143" t="s">
        <v>151</v>
      </c>
      <c r="B51" s="144"/>
      <c r="C51" s="145"/>
      <c r="D51" s="146"/>
      <c r="E51" s="147">
        <f>E47-E48+E49+E50</f>
        <v>1882460098.010001</v>
      </c>
      <c r="F51" s="147">
        <f>F47-F48+F49+F50</f>
        <v>1903601500</v>
      </c>
      <c r="G51" s="148">
        <f>E51-F51</f>
        <v>-21141401.989999056</v>
      </c>
      <c r="H51" s="149">
        <f>IF(F51=0,0,(G51/F51)*100)</f>
        <v>-1.1106001959968541</v>
      </c>
    </row>
    <row r="52" ht="13.5" customHeight="1">
      <c r="A52" s="151"/>
    </row>
    <row r="53" ht="13.5" customHeight="1">
      <c r="A53" s="151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2">
      <selection activeCell="C3" sqref="C3"/>
    </sheetView>
  </sheetViews>
  <sheetFormatPr defaultColWidth="9.00390625" defaultRowHeight="16.5"/>
  <cols>
    <col min="1" max="1" width="2.25390625" style="90" customWidth="1"/>
    <col min="2" max="2" width="2.25390625" style="91" customWidth="1"/>
    <col min="3" max="3" width="17.625" style="84" customWidth="1"/>
    <col min="4" max="4" width="0.6171875" style="84" customWidth="1"/>
    <col min="5" max="5" width="18.375" style="92" customWidth="1"/>
    <col min="6" max="6" width="6.50390625" style="92" customWidth="1"/>
    <col min="7" max="7" width="1.875" style="98" customWidth="1"/>
    <col min="8" max="8" width="2.25390625" style="98" customWidth="1"/>
    <col min="9" max="9" width="17.875" style="98" customWidth="1"/>
    <col min="10" max="10" width="0.6171875" style="98" customWidth="1"/>
    <col min="11" max="11" width="18.375" style="98" customWidth="1"/>
    <col min="12" max="12" width="6.50390625" style="98" customWidth="1"/>
    <col min="13" max="16384" width="9.00390625" style="98" customWidth="1"/>
  </cols>
  <sheetData>
    <row r="1" spans="1:6" s="2" customFormat="1" ht="30" customHeight="1" hidden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5.5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16.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30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1836859273045.88</v>
      </c>
      <c r="F6" s="28">
        <f>IF(E$6&gt;0,(E6/E$6)*100,0)</f>
        <v>100</v>
      </c>
      <c r="G6" s="29"/>
      <c r="H6" s="26" t="s">
        <v>8</v>
      </c>
      <c r="I6" s="15"/>
      <c r="J6" s="27"/>
      <c r="K6" s="28">
        <f>K7+K17+K24+K27+K30</f>
        <v>1740291277204.71</v>
      </c>
      <c r="L6" s="30">
        <f aca="true" t="shared" si="0" ref="L6:L35">IF(K$57&gt;0,(K6/K$57)*100,0)</f>
        <v>94.7427656947807</v>
      </c>
    </row>
    <row r="7" spans="1:12" s="36" customFormat="1" ht="13.5" customHeight="1">
      <c r="A7" s="32" t="s">
        <v>9</v>
      </c>
      <c r="B7" s="33"/>
      <c r="C7" s="33"/>
      <c r="D7" s="34"/>
      <c r="E7" s="28">
        <f>SUM(E8:E17)</f>
        <v>399000344961.38</v>
      </c>
      <c r="F7" s="28">
        <f aca="true" t="shared" si="1" ref="F7:F55">IF(E$6&gt;0,(E7/E$6)*100,0)</f>
        <v>21.721878796940043</v>
      </c>
      <c r="G7" s="35" t="s">
        <v>10</v>
      </c>
      <c r="H7" s="33"/>
      <c r="I7" s="33"/>
      <c r="J7" s="34"/>
      <c r="K7" s="28">
        <f>SUM(K8:K16)</f>
        <v>97125537215.05</v>
      </c>
      <c r="L7" s="30">
        <f t="shared" si="0"/>
        <v>5.287587276841108</v>
      </c>
    </row>
    <row r="8" spans="1:12" s="45" customFormat="1" ht="13.5" customHeight="1">
      <c r="A8" s="7"/>
      <c r="B8" s="37" t="s">
        <v>11</v>
      </c>
      <c r="C8" s="38"/>
      <c r="D8" s="39"/>
      <c r="E8" s="40">
        <v>17657068839.9</v>
      </c>
      <c r="F8" s="41">
        <f t="shared" si="1"/>
        <v>0.9612641043873247</v>
      </c>
      <c r="G8" s="42"/>
      <c r="H8" s="43" t="s">
        <v>12</v>
      </c>
      <c r="I8" s="38"/>
      <c r="J8" s="39"/>
      <c r="K8" s="40"/>
      <c r="L8" s="44">
        <f t="shared" si="0"/>
        <v>0</v>
      </c>
    </row>
    <row r="9" spans="1:12" s="45" customFormat="1" ht="13.5" customHeight="1">
      <c r="A9" s="7"/>
      <c r="B9" s="37" t="s">
        <v>13</v>
      </c>
      <c r="C9" s="38"/>
      <c r="D9" s="39"/>
      <c r="E9" s="40">
        <v>45689250856.86</v>
      </c>
      <c r="F9" s="41">
        <f t="shared" si="1"/>
        <v>2.4873571714123797</v>
      </c>
      <c r="G9" s="42"/>
      <c r="H9" s="43" t="s">
        <v>14</v>
      </c>
      <c r="I9" s="38"/>
      <c r="J9" s="39"/>
      <c r="K9" s="40">
        <v>1176480664.77</v>
      </c>
      <c r="L9" s="44">
        <f t="shared" si="0"/>
        <v>0.06404849201208321</v>
      </c>
    </row>
    <row r="10" spans="1:12" s="45" customFormat="1" ht="13.5" customHeight="1">
      <c r="A10" s="7"/>
      <c r="B10" s="37" t="s">
        <v>15</v>
      </c>
      <c r="C10" s="37"/>
      <c r="D10" s="46"/>
      <c r="E10" s="40">
        <v>116016049362.93</v>
      </c>
      <c r="F10" s="41">
        <f t="shared" si="1"/>
        <v>6.316000962368347</v>
      </c>
      <c r="G10" s="42"/>
      <c r="H10" s="37" t="s">
        <v>16</v>
      </c>
      <c r="I10" s="38"/>
      <c r="J10" s="39"/>
      <c r="K10" s="40">
        <v>37038078361.77</v>
      </c>
      <c r="L10" s="44">
        <f t="shared" si="0"/>
        <v>2.0163808357704758</v>
      </c>
    </row>
    <row r="11" spans="1:12" s="45" customFormat="1" ht="13.5" customHeight="1">
      <c r="A11" s="7"/>
      <c r="B11" s="37" t="s">
        <v>17</v>
      </c>
      <c r="C11" s="37"/>
      <c r="D11" s="46"/>
      <c r="E11" s="40">
        <v>176428158999.08</v>
      </c>
      <c r="F11" s="41">
        <f t="shared" si="1"/>
        <v>9.604881636170571</v>
      </c>
      <c r="G11" s="42"/>
      <c r="H11" s="37" t="s">
        <v>18</v>
      </c>
      <c r="I11" s="38"/>
      <c r="J11" s="39"/>
      <c r="K11" s="40"/>
      <c r="L11" s="44">
        <f t="shared" si="0"/>
        <v>0</v>
      </c>
    </row>
    <row r="12" spans="1:12" s="45" customFormat="1" ht="13.5" customHeight="1">
      <c r="A12" s="7"/>
      <c r="B12" s="37" t="s">
        <v>19</v>
      </c>
      <c r="C12" s="37"/>
      <c r="D12" s="46"/>
      <c r="E12" s="40">
        <v>35725504102.63</v>
      </c>
      <c r="F12" s="41">
        <f t="shared" si="1"/>
        <v>1.944923306149086</v>
      </c>
      <c r="G12" s="47"/>
      <c r="H12" s="37" t="s">
        <v>20</v>
      </c>
      <c r="I12" s="38"/>
      <c r="J12" s="39"/>
      <c r="K12" s="40">
        <v>46820918493.8</v>
      </c>
      <c r="L12" s="44">
        <f t="shared" si="0"/>
        <v>2.5489660084934846</v>
      </c>
    </row>
    <row r="13" spans="1:12" s="45" customFormat="1" ht="13.5" customHeight="1">
      <c r="A13" s="7"/>
      <c r="B13" s="37" t="s">
        <v>21</v>
      </c>
      <c r="C13" s="37"/>
      <c r="D13" s="46"/>
      <c r="E13" s="40"/>
      <c r="F13" s="41">
        <f t="shared" si="1"/>
        <v>0</v>
      </c>
      <c r="G13" s="47"/>
      <c r="H13" s="37" t="s">
        <v>22</v>
      </c>
      <c r="I13" s="38"/>
      <c r="J13" s="39"/>
      <c r="K13" s="40"/>
      <c r="L13" s="44">
        <f t="shared" si="0"/>
        <v>0</v>
      </c>
    </row>
    <row r="14" spans="1:12" s="45" customFormat="1" ht="13.5" customHeight="1">
      <c r="A14" s="7"/>
      <c r="B14" s="37" t="s">
        <v>23</v>
      </c>
      <c r="C14" s="37"/>
      <c r="D14" s="46"/>
      <c r="E14" s="40"/>
      <c r="F14" s="41">
        <f t="shared" si="1"/>
        <v>0</v>
      </c>
      <c r="G14" s="47"/>
      <c r="H14" s="37" t="s">
        <v>24</v>
      </c>
      <c r="I14" s="38"/>
      <c r="J14" s="39"/>
      <c r="K14" s="40">
        <v>1549938932.96</v>
      </c>
      <c r="L14" s="44">
        <f t="shared" si="0"/>
        <v>0.08437984094393314</v>
      </c>
    </row>
    <row r="15" spans="1:12" s="45" customFormat="1" ht="13.5" customHeight="1">
      <c r="A15" s="7"/>
      <c r="B15" s="37" t="s">
        <v>25</v>
      </c>
      <c r="C15" s="37"/>
      <c r="D15" s="46"/>
      <c r="E15" s="40">
        <v>6816119108.11</v>
      </c>
      <c r="F15" s="41">
        <f t="shared" si="1"/>
        <v>0.37107464943721635</v>
      </c>
      <c r="G15" s="47"/>
      <c r="H15" s="37" t="s">
        <v>26</v>
      </c>
      <c r="I15" s="38"/>
      <c r="J15" s="39"/>
      <c r="K15" s="40">
        <v>10540120761.75</v>
      </c>
      <c r="L15" s="44">
        <f t="shared" si="0"/>
        <v>0.5738120996211307</v>
      </c>
    </row>
    <row r="16" spans="1:12" s="45" customFormat="1" ht="13.5" customHeight="1">
      <c r="A16" s="7"/>
      <c r="B16" s="37" t="s">
        <v>27</v>
      </c>
      <c r="C16" s="37"/>
      <c r="D16" s="46"/>
      <c r="E16" s="40">
        <v>668193691.87</v>
      </c>
      <c r="F16" s="41">
        <f t="shared" si="1"/>
        <v>0.03637696701511604</v>
      </c>
      <c r="G16" s="48"/>
      <c r="H16" s="37" t="s">
        <v>28</v>
      </c>
      <c r="I16" s="37"/>
      <c r="J16" s="46"/>
      <c r="K16" s="40"/>
      <c r="L16" s="44">
        <f t="shared" si="0"/>
        <v>0</v>
      </c>
    </row>
    <row r="17" spans="1:12" s="45" customFormat="1" ht="13.5" customHeight="1">
      <c r="A17" s="7"/>
      <c r="B17" s="37" t="s">
        <v>29</v>
      </c>
      <c r="C17" s="37"/>
      <c r="D17" s="46"/>
      <c r="E17" s="40"/>
      <c r="F17" s="41">
        <f t="shared" si="1"/>
        <v>0</v>
      </c>
      <c r="G17" s="35" t="s">
        <v>30</v>
      </c>
      <c r="H17" s="32"/>
      <c r="I17" s="32"/>
      <c r="J17" s="34"/>
      <c r="K17" s="28">
        <f>SUM(K18:K23)</f>
        <v>1619838624698.68</v>
      </c>
      <c r="L17" s="30">
        <f t="shared" si="0"/>
        <v>88.1852327213213</v>
      </c>
    </row>
    <row r="18" spans="1:12" s="45" customFormat="1" ht="13.5" customHeight="1">
      <c r="A18" s="32" t="s">
        <v>31</v>
      </c>
      <c r="B18" s="33"/>
      <c r="C18" s="33"/>
      <c r="D18" s="46"/>
      <c r="E18" s="28">
        <f>SUM(E19:E26)</f>
        <v>1314343366759</v>
      </c>
      <c r="F18" s="28">
        <f t="shared" si="1"/>
        <v>71.5538411703993</v>
      </c>
      <c r="G18" s="47"/>
      <c r="H18" s="49" t="s">
        <v>32</v>
      </c>
      <c r="I18" s="50"/>
      <c r="J18" s="51"/>
      <c r="K18" s="40">
        <v>153112918553.98</v>
      </c>
      <c r="L18" s="44">
        <f t="shared" si="0"/>
        <v>8.33558241509096</v>
      </c>
    </row>
    <row r="19" spans="2:12" s="45" customFormat="1" ht="13.5" customHeight="1">
      <c r="B19" s="37" t="s">
        <v>33</v>
      </c>
      <c r="C19" s="37"/>
      <c r="D19" s="34"/>
      <c r="E19" s="40">
        <v>2209422998.85</v>
      </c>
      <c r="F19" s="41">
        <f t="shared" si="1"/>
        <v>0.1202826493717363</v>
      </c>
      <c r="G19" s="42"/>
      <c r="H19" s="37" t="s">
        <v>34</v>
      </c>
      <c r="I19" s="38"/>
      <c r="J19" s="39"/>
      <c r="K19" s="40">
        <v>103189620716.92</v>
      </c>
      <c r="L19" s="44">
        <f t="shared" si="0"/>
        <v>5.617720542402303</v>
      </c>
    </row>
    <row r="20" spans="1:12" s="36" customFormat="1" ht="13.5" customHeight="1">
      <c r="A20" s="52"/>
      <c r="B20" s="37" t="s">
        <v>35</v>
      </c>
      <c r="C20" s="37"/>
      <c r="D20" s="46"/>
      <c r="E20" s="40">
        <v>142659375876.58</v>
      </c>
      <c r="F20" s="41">
        <f t="shared" si="1"/>
        <v>7.766483691481832</v>
      </c>
      <c r="G20" s="47"/>
      <c r="H20" s="37" t="s">
        <v>36</v>
      </c>
      <c r="I20" s="38"/>
      <c r="J20" s="39"/>
      <c r="K20" s="40">
        <v>446762671583.72</v>
      </c>
      <c r="L20" s="44">
        <f t="shared" si="0"/>
        <v>24.322095771816976</v>
      </c>
    </row>
    <row r="21" spans="1:12" s="36" customFormat="1" ht="13.5" customHeight="1">
      <c r="A21" s="7"/>
      <c r="B21" s="37" t="s">
        <v>37</v>
      </c>
      <c r="C21" s="37"/>
      <c r="D21" s="46"/>
      <c r="E21" s="40">
        <v>20524969164.65</v>
      </c>
      <c r="F21" s="41">
        <f t="shared" si="1"/>
        <v>1.1173947545048184</v>
      </c>
      <c r="G21" s="42"/>
      <c r="H21" s="37" t="s">
        <v>38</v>
      </c>
      <c r="I21" s="38"/>
      <c r="J21" s="39"/>
      <c r="K21" s="40">
        <v>892026209967.42</v>
      </c>
      <c r="L21" s="44">
        <f t="shared" si="0"/>
        <v>48.56257760499324</v>
      </c>
    </row>
    <row r="22" spans="1:12" s="45" customFormat="1" ht="13.5" customHeight="1">
      <c r="A22" s="7"/>
      <c r="B22" s="37" t="s">
        <v>39</v>
      </c>
      <c r="C22" s="37"/>
      <c r="D22" s="46"/>
      <c r="E22" s="40">
        <v>261670461122.98</v>
      </c>
      <c r="F22" s="41">
        <f t="shared" si="1"/>
        <v>14.245536659380448</v>
      </c>
      <c r="G22" s="42"/>
      <c r="H22" s="37" t="s">
        <v>40</v>
      </c>
      <c r="I22" s="38"/>
      <c r="J22" s="39"/>
      <c r="K22" s="40">
        <v>120263876.64</v>
      </c>
      <c r="L22" s="44">
        <f t="shared" si="0"/>
        <v>0.006547255873367939</v>
      </c>
    </row>
    <row r="23" spans="1:12" s="45" customFormat="1" ht="13.5" customHeight="1">
      <c r="A23" s="7"/>
      <c r="B23" s="37" t="s">
        <v>41</v>
      </c>
      <c r="C23" s="37"/>
      <c r="D23" s="46"/>
      <c r="E23" s="40">
        <v>216127141328.13</v>
      </c>
      <c r="F23" s="41">
        <f t="shared" si="1"/>
        <v>11.766124084712706</v>
      </c>
      <c r="G23" s="42"/>
      <c r="H23" s="37" t="s">
        <v>42</v>
      </c>
      <c r="I23" s="38"/>
      <c r="J23" s="39"/>
      <c r="K23" s="40">
        <v>24626940000</v>
      </c>
      <c r="L23" s="44">
        <f t="shared" si="0"/>
        <v>1.3407091311444677</v>
      </c>
    </row>
    <row r="24" spans="1:12" s="45" customFormat="1" ht="13.5" customHeight="1">
      <c r="A24" s="7"/>
      <c r="B24" s="37" t="s">
        <v>43</v>
      </c>
      <c r="C24" s="37"/>
      <c r="D24" s="46"/>
      <c r="E24" s="40">
        <v>94539263642.5</v>
      </c>
      <c r="F24" s="41">
        <f t="shared" si="1"/>
        <v>5.1467885988748066</v>
      </c>
      <c r="G24" s="35" t="s">
        <v>44</v>
      </c>
      <c r="H24" s="32"/>
      <c r="I24" s="32"/>
      <c r="J24" s="34"/>
      <c r="K24" s="28">
        <f>SUM(K25:K26)</f>
        <v>2174820000</v>
      </c>
      <c r="L24" s="30">
        <f t="shared" si="0"/>
        <v>0.11839883609557708</v>
      </c>
    </row>
    <row r="25" spans="1:12" s="45" customFormat="1" ht="13.5" customHeight="1">
      <c r="A25" s="7"/>
      <c r="B25" s="37" t="s">
        <v>45</v>
      </c>
      <c r="C25" s="37"/>
      <c r="D25" s="46"/>
      <c r="E25" s="40">
        <v>576612732625.31</v>
      </c>
      <c r="F25" s="41">
        <f t="shared" si="1"/>
        <v>31.39123073207295</v>
      </c>
      <c r="G25" s="42"/>
      <c r="H25" s="37" t="s">
        <v>46</v>
      </c>
      <c r="I25" s="38"/>
      <c r="J25" s="39"/>
      <c r="K25" s="40">
        <v>2174820000</v>
      </c>
      <c r="L25" s="44">
        <f t="shared" si="0"/>
        <v>0.11839883609557708</v>
      </c>
    </row>
    <row r="26" spans="1:12" s="45" customFormat="1" ht="13.5" customHeight="1">
      <c r="A26" s="7"/>
      <c r="B26" s="37" t="s">
        <v>47</v>
      </c>
      <c r="C26" s="37"/>
      <c r="D26" s="46"/>
      <c r="E26" s="40"/>
      <c r="F26" s="41">
        <f t="shared" si="1"/>
        <v>0</v>
      </c>
      <c r="G26" s="42"/>
      <c r="H26" s="37" t="s">
        <v>48</v>
      </c>
      <c r="I26" s="38"/>
      <c r="J26" s="39"/>
      <c r="K26" s="40"/>
      <c r="L26" s="44">
        <f t="shared" si="0"/>
        <v>0</v>
      </c>
    </row>
    <row r="27" spans="1:12" s="45" customFormat="1" ht="13.5" customHeight="1">
      <c r="A27" s="32" t="s">
        <v>49</v>
      </c>
      <c r="B27" s="33"/>
      <c r="C27" s="33"/>
      <c r="D27" s="46"/>
      <c r="E27" s="28">
        <f>SUM(E28:E30)</f>
        <v>53908502714.39</v>
      </c>
      <c r="F27" s="28">
        <f t="shared" si="1"/>
        <v>2.934819422774774</v>
      </c>
      <c r="G27" s="35" t="s">
        <v>50</v>
      </c>
      <c r="H27" s="32"/>
      <c r="I27" s="32"/>
      <c r="J27" s="34"/>
      <c r="K27" s="28">
        <f>K28+K29</f>
        <v>17850747663.17</v>
      </c>
      <c r="L27" s="30">
        <f t="shared" si="0"/>
        <v>0.9718081251575625</v>
      </c>
    </row>
    <row r="28" spans="1:12" s="45" customFormat="1" ht="13.5" customHeight="1">
      <c r="A28" s="7"/>
      <c r="B28" s="37" t="s">
        <v>51</v>
      </c>
      <c r="C28" s="37"/>
      <c r="D28" s="46"/>
      <c r="E28" s="40"/>
      <c r="F28" s="41">
        <f t="shared" si="1"/>
        <v>0</v>
      </c>
      <c r="G28" s="53"/>
      <c r="H28" s="37" t="s">
        <v>52</v>
      </c>
      <c r="I28" s="38"/>
      <c r="J28" s="34"/>
      <c r="K28" s="40">
        <v>17370637290.64</v>
      </c>
      <c r="L28" s="44">
        <f t="shared" si="0"/>
        <v>0.9456705554713514</v>
      </c>
    </row>
    <row r="29" spans="2:12" s="36" customFormat="1" ht="13.5" customHeight="1">
      <c r="B29" s="37" t="s">
        <v>53</v>
      </c>
      <c r="C29" s="37"/>
      <c r="D29" s="34"/>
      <c r="E29" s="40">
        <v>53908502714.39</v>
      </c>
      <c r="F29" s="41">
        <f t="shared" si="1"/>
        <v>2.934819422774774</v>
      </c>
      <c r="G29" s="47"/>
      <c r="H29" s="37" t="s">
        <v>54</v>
      </c>
      <c r="I29" s="38"/>
      <c r="J29" s="39"/>
      <c r="K29" s="40">
        <v>480110372.53</v>
      </c>
      <c r="L29" s="44">
        <f t="shared" si="0"/>
        <v>0.026137569686211233</v>
      </c>
    </row>
    <row r="30" spans="1:12" s="36" customFormat="1" ht="13.5" customHeight="1">
      <c r="A30" s="7"/>
      <c r="B30" s="37" t="s">
        <v>55</v>
      </c>
      <c r="C30" s="37"/>
      <c r="D30" s="46"/>
      <c r="E30" s="40"/>
      <c r="F30" s="41">
        <f t="shared" si="1"/>
        <v>0</v>
      </c>
      <c r="G30" s="35" t="s">
        <v>56</v>
      </c>
      <c r="H30" s="32"/>
      <c r="I30" s="32"/>
      <c r="J30" s="34"/>
      <c r="K30" s="28">
        <f>SUM(K31:K35)</f>
        <v>3301547627.81</v>
      </c>
      <c r="L30" s="30">
        <f t="shared" si="0"/>
        <v>0.1797387353651417</v>
      </c>
    </row>
    <row r="31" spans="1:12" s="36" customFormat="1" ht="13.5" customHeight="1">
      <c r="A31" s="32" t="s">
        <v>57</v>
      </c>
      <c r="B31" s="33"/>
      <c r="C31" s="33"/>
      <c r="D31" s="46"/>
      <c r="E31" s="28">
        <f>SUM(E32:E42)</f>
        <v>48571031153.26001</v>
      </c>
      <c r="F31" s="28">
        <f t="shared" si="1"/>
        <v>2.6442434576231597</v>
      </c>
      <c r="G31" s="47"/>
      <c r="H31" s="37" t="s">
        <v>58</v>
      </c>
      <c r="I31" s="38"/>
      <c r="J31" s="39"/>
      <c r="K31" s="40">
        <v>828428017.89</v>
      </c>
      <c r="L31" s="44">
        <f t="shared" si="0"/>
        <v>0.04510024420740195</v>
      </c>
    </row>
    <row r="32" spans="1:12" s="36" customFormat="1" ht="13.5" customHeight="1">
      <c r="A32" s="7"/>
      <c r="B32" s="37" t="s">
        <v>59</v>
      </c>
      <c r="C32" s="37"/>
      <c r="D32" s="46"/>
      <c r="E32" s="40">
        <v>38946148940.23</v>
      </c>
      <c r="F32" s="41">
        <f t="shared" si="1"/>
        <v>2.120257632782587</v>
      </c>
      <c r="G32" s="47"/>
      <c r="H32" s="37" t="s">
        <v>60</v>
      </c>
      <c r="I32" s="38"/>
      <c r="J32" s="39"/>
      <c r="K32" s="40">
        <v>1926643971.92</v>
      </c>
      <c r="L32" s="44">
        <f t="shared" si="0"/>
        <v>0.1048879465178211</v>
      </c>
    </row>
    <row r="33" spans="2:12" s="36" customFormat="1" ht="13.5" customHeight="1">
      <c r="B33" s="37" t="s">
        <v>61</v>
      </c>
      <c r="C33" s="37"/>
      <c r="D33" s="34"/>
      <c r="E33" s="40">
        <v>10656574</v>
      </c>
      <c r="F33" s="41">
        <f t="shared" si="1"/>
        <v>0.0005801519014752431</v>
      </c>
      <c r="G33" s="47"/>
      <c r="H33" s="37" t="s">
        <v>62</v>
      </c>
      <c r="I33" s="38"/>
      <c r="J33" s="39"/>
      <c r="K33" s="40">
        <v>546475638</v>
      </c>
      <c r="L33" s="44">
        <f t="shared" si="0"/>
        <v>0.029750544639918663</v>
      </c>
    </row>
    <row r="34" spans="1:12" s="45" customFormat="1" ht="13.5" customHeight="1">
      <c r="A34" s="7"/>
      <c r="B34" s="37" t="s">
        <v>63</v>
      </c>
      <c r="C34" s="37"/>
      <c r="D34" s="46"/>
      <c r="E34" s="40">
        <v>7220872037.22</v>
      </c>
      <c r="F34" s="41">
        <f t="shared" si="1"/>
        <v>0.39310970324070343</v>
      </c>
      <c r="G34" s="42"/>
      <c r="H34" s="37" t="s">
        <v>64</v>
      </c>
      <c r="I34" s="38"/>
      <c r="J34" s="39"/>
      <c r="K34" s="40"/>
      <c r="L34" s="44">
        <f t="shared" si="0"/>
        <v>0</v>
      </c>
    </row>
    <row r="35" spans="1:12" s="45" customFormat="1" ht="13.5" customHeight="1">
      <c r="A35" s="7"/>
      <c r="B35" s="37" t="s">
        <v>65</v>
      </c>
      <c r="C35" s="37"/>
      <c r="D35" s="46"/>
      <c r="E35" s="40">
        <v>1032683884.33</v>
      </c>
      <c r="F35" s="41">
        <f t="shared" si="1"/>
        <v>0.05622008716092897</v>
      </c>
      <c r="G35" s="42"/>
      <c r="H35" s="37" t="s">
        <v>66</v>
      </c>
      <c r="I35" s="38"/>
      <c r="J35" s="39"/>
      <c r="K35" s="40"/>
      <c r="L35" s="44">
        <f t="shared" si="0"/>
        <v>0</v>
      </c>
    </row>
    <row r="36" spans="1:12" s="45" customFormat="1" ht="13.5" customHeight="1">
      <c r="A36" s="7"/>
      <c r="B36" s="37" t="s">
        <v>67</v>
      </c>
      <c r="C36" s="37"/>
      <c r="D36" s="46"/>
      <c r="E36" s="40">
        <v>214135177.33</v>
      </c>
      <c r="F36" s="41">
        <f t="shared" si="1"/>
        <v>0.011657680066852432</v>
      </c>
      <c r="G36" s="47"/>
      <c r="H36" s="37"/>
      <c r="I36" s="38"/>
      <c r="J36" s="39"/>
      <c r="K36" s="41"/>
      <c r="L36" s="44"/>
    </row>
    <row r="37" spans="1:12" s="45" customFormat="1" ht="13.5" customHeight="1">
      <c r="A37" s="7"/>
      <c r="B37" s="37" t="s">
        <v>68</v>
      </c>
      <c r="C37" s="37"/>
      <c r="D37" s="46"/>
      <c r="E37" s="40">
        <v>427861678.82</v>
      </c>
      <c r="F37" s="41">
        <f t="shared" si="1"/>
        <v>0.0232931115136828</v>
      </c>
      <c r="G37" s="42"/>
      <c r="H37" s="54" t="s">
        <v>69</v>
      </c>
      <c r="I37" s="55"/>
      <c r="J37" s="56"/>
      <c r="K37" s="28">
        <f>K38+K41+K43+K47+K52+K54</f>
        <v>96567995841.17</v>
      </c>
      <c r="L37" s="30">
        <f aca="true" t="shared" si="2" ref="L37:L56">IF(K$57&gt;0,(K37/K$57)*100,0)</f>
        <v>5.257234305219308</v>
      </c>
    </row>
    <row r="38" spans="1:12" s="45" customFormat="1" ht="13.5" customHeight="1">
      <c r="A38" s="7"/>
      <c r="B38" s="37" t="s">
        <v>70</v>
      </c>
      <c r="C38" s="37"/>
      <c r="D38" s="46"/>
      <c r="E38" s="40">
        <v>86549925.33</v>
      </c>
      <c r="F38" s="41">
        <f t="shared" si="1"/>
        <v>0.004711843013780958</v>
      </c>
      <c r="G38" s="35" t="s">
        <v>71</v>
      </c>
      <c r="H38" s="32"/>
      <c r="I38" s="32"/>
      <c r="J38" s="34"/>
      <c r="K38" s="28">
        <f>SUM(K39:K40)</f>
        <v>25000000000</v>
      </c>
      <c r="L38" s="30">
        <f t="shared" si="2"/>
        <v>1.3610187980565873</v>
      </c>
    </row>
    <row r="39" spans="1:12" s="45" customFormat="1" ht="13.5" customHeight="1">
      <c r="A39" s="7"/>
      <c r="B39" s="37" t="s">
        <v>72</v>
      </c>
      <c r="C39" s="37"/>
      <c r="D39" s="46"/>
      <c r="E39" s="40">
        <v>632122936</v>
      </c>
      <c r="F39" s="41">
        <f t="shared" si="1"/>
        <v>0.03441324794314884</v>
      </c>
      <c r="G39" s="48"/>
      <c r="H39" s="37" t="s">
        <v>71</v>
      </c>
      <c r="I39" s="38"/>
      <c r="J39" s="39"/>
      <c r="K39" s="40">
        <v>25000000000</v>
      </c>
      <c r="L39" s="44">
        <f t="shared" si="2"/>
        <v>1.3610187980565873</v>
      </c>
    </row>
    <row r="40" spans="1:12" s="45" customFormat="1" ht="13.5" customHeight="1">
      <c r="A40" s="7"/>
      <c r="B40" s="37" t="s">
        <v>73</v>
      </c>
      <c r="C40" s="37"/>
      <c r="D40" s="46"/>
      <c r="E40" s="40"/>
      <c r="F40" s="41">
        <f t="shared" si="1"/>
        <v>0</v>
      </c>
      <c r="G40" s="47"/>
      <c r="H40" s="37" t="s">
        <v>74</v>
      </c>
      <c r="I40" s="38"/>
      <c r="J40" s="39"/>
      <c r="K40" s="40"/>
      <c r="L40" s="44">
        <f t="shared" si="2"/>
        <v>0</v>
      </c>
    </row>
    <row r="41" spans="1:12" s="45" customFormat="1" ht="13.5" customHeight="1">
      <c r="A41" s="7"/>
      <c r="B41" s="37" t="s">
        <v>75</v>
      </c>
      <c r="C41" s="37"/>
      <c r="D41" s="46"/>
      <c r="E41" s="40"/>
      <c r="F41" s="41">
        <f t="shared" si="1"/>
        <v>0</v>
      </c>
      <c r="G41" s="35" t="s">
        <v>76</v>
      </c>
      <c r="H41" s="32"/>
      <c r="I41" s="32"/>
      <c r="J41" s="34"/>
      <c r="K41" s="28">
        <f>K42</f>
        <v>54366634308.3</v>
      </c>
      <c r="L41" s="30">
        <f>IF(K$57&gt;0,(K41/K$57)*100,0)</f>
        <v>2.9597604512265794</v>
      </c>
    </row>
    <row r="42" spans="1:12" s="45" customFormat="1" ht="13.5" customHeight="1">
      <c r="A42" s="7"/>
      <c r="B42" s="37" t="s">
        <v>77</v>
      </c>
      <c r="C42" s="37"/>
      <c r="D42" s="46"/>
      <c r="E42" s="40"/>
      <c r="F42" s="41">
        <f t="shared" si="1"/>
        <v>0</v>
      </c>
      <c r="G42" s="48"/>
      <c r="H42" s="37" t="s">
        <v>76</v>
      </c>
      <c r="I42" s="37"/>
      <c r="J42" s="46"/>
      <c r="K42" s="40">
        <v>54366634308.3</v>
      </c>
      <c r="L42" s="44">
        <f>IF(K$57&gt;0,(K42/K$57)*100,0)</f>
        <v>2.9597604512265794</v>
      </c>
    </row>
    <row r="43" spans="1:16" s="45" customFormat="1" ht="13.5" customHeight="1">
      <c r="A43" s="32" t="s">
        <v>78</v>
      </c>
      <c r="B43" s="33"/>
      <c r="C43" s="33"/>
      <c r="D43" s="46"/>
      <c r="E43" s="28">
        <f>SUM(E44:E45)</f>
        <v>0</v>
      </c>
      <c r="F43" s="28">
        <f t="shared" si="1"/>
        <v>0</v>
      </c>
      <c r="G43" s="35" t="s">
        <v>79</v>
      </c>
      <c r="H43" s="32"/>
      <c r="I43" s="32"/>
      <c r="J43" s="34"/>
      <c r="K43" s="28">
        <f>SUM(K44:K46)</f>
        <v>12949003420.48</v>
      </c>
      <c r="L43" s="30">
        <f t="shared" si="2"/>
        <v>0.704953482854893</v>
      </c>
      <c r="M43" s="52"/>
      <c r="N43" s="57"/>
      <c r="O43" s="58"/>
      <c r="P43" s="59"/>
    </row>
    <row r="44" spans="1:16" s="45" customFormat="1" ht="13.5" customHeight="1">
      <c r="A44" s="7"/>
      <c r="B44" s="37" t="s">
        <v>80</v>
      </c>
      <c r="C44" s="37"/>
      <c r="D44" s="46"/>
      <c r="E44" s="40"/>
      <c r="F44" s="41">
        <f t="shared" si="1"/>
        <v>0</v>
      </c>
      <c r="G44" s="60"/>
      <c r="H44" s="37" t="s">
        <v>81</v>
      </c>
      <c r="I44" s="37"/>
      <c r="J44" s="46"/>
      <c r="K44" s="40">
        <v>9657048683.81</v>
      </c>
      <c r="L44" s="44">
        <f t="shared" si="2"/>
        <v>0.5257369916965213</v>
      </c>
      <c r="M44" s="52"/>
      <c r="N44" s="57"/>
      <c r="O44" s="58"/>
      <c r="P44" s="59"/>
    </row>
    <row r="45" spans="2:16" s="45" customFormat="1" ht="13.5" customHeight="1">
      <c r="B45" s="37" t="s">
        <v>82</v>
      </c>
      <c r="C45" s="37"/>
      <c r="D45" s="34"/>
      <c r="E45" s="40"/>
      <c r="F45" s="41">
        <f t="shared" si="1"/>
        <v>0</v>
      </c>
      <c r="G45" s="48"/>
      <c r="H45" s="37" t="s">
        <v>83</v>
      </c>
      <c r="I45" s="37"/>
      <c r="J45" s="46"/>
      <c r="K45" s="40">
        <v>3291954736.67</v>
      </c>
      <c r="L45" s="44">
        <f t="shared" si="2"/>
        <v>0.1792164911583717</v>
      </c>
      <c r="M45" s="52"/>
      <c r="N45" s="57"/>
      <c r="O45" s="58"/>
      <c r="P45" s="59"/>
    </row>
    <row r="46" spans="1:16" s="36" customFormat="1" ht="13.5" customHeight="1">
      <c r="A46" s="32" t="s">
        <v>84</v>
      </c>
      <c r="B46" s="33"/>
      <c r="C46" s="33"/>
      <c r="D46" s="46"/>
      <c r="E46" s="28">
        <f>E47</f>
        <v>337913554.77</v>
      </c>
      <c r="F46" s="28">
        <f t="shared" si="1"/>
        <v>0.018396268006403767</v>
      </c>
      <c r="G46" s="42"/>
      <c r="H46" s="37" t="s">
        <v>85</v>
      </c>
      <c r="I46" s="38"/>
      <c r="J46" s="39"/>
      <c r="K46" s="40"/>
      <c r="L46" s="44">
        <f t="shared" si="2"/>
        <v>0</v>
      </c>
      <c r="M46" s="52"/>
      <c r="N46" s="57"/>
      <c r="O46" s="58"/>
      <c r="P46" s="59"/>
    </row>
    <row r="47" spans="1:16" s="36" customFormat="1" ht="13.5" customHeight="1">
      <c r="A47" s="7"/>
      <c r="B47" s="37" t="s">
        <v>86</v>
      </c>
      <c r="C47" s="37"/>
      <c r="D47" s="46"/>
      <c r="E47" s="40">
        <v>337913554.77</v>
      </c>
      <c r="F47" s="41">
        <f t="shared" si="1"/>
        <v>0.018396268006403767</v>
      </c>
      <c r="G47" s="35" t="s">
        <v>87</v>
      </c>
      <c r="H47" s="32"/>
      <c r="I47" s="32"/>
      <c r="J47" s="34"/>
      <c r="K47" s="28">
        <f>SUM(K48:K51)</f>
        <v>4252358112.39</v>
      </c>
      <c r="L47" s="30">
        <f t="shared" si="2"/>
        <v>0.2315015730812486</v>
      </c>
      <c r="M47" s="52"/>
      <c r="N47" s="57"/>
      <c r="O47" s="58"/>
      <c r="P47" s="59"/>
    </row>
    <row r="48" spans="1:16" s="45" customFormat="1" ht="13.5" customHeight="1">
      <c r="A48" s="32" t="s">
        <v>88</v>
      </c>
      <c r="B48" s="33"/>
      <c r="C48" s="33"/>
      <c r="D48" s="34"/>
      <c r="E48" s="28">
        <f>SUM(E49:E53)</f>
        <v>20698113903.08</v>
      </c>
      <c r="F48" s="28">
        <f t="shared" si="1"/>
        <v>1.1268208842563312</v>
      </c>
      <c r="G48" s="60"/>
      <c r="H48" s="37" t="s">
        <v>89</v>
      </c>
      <c r="I48" s="37"/>
      <c r="J48" s="46"/>
      <c r="K48" s="40">
        <v>4232288536.18</v>
      </c>
      <c r="L48" s="44">
        <f t="shared" si="2"/>
        <v>0.23040897026161505</v>
      </c>
      <c r="M48" s="52"/>
      <c r="N48" s="57"/>
      <c r="O48" s="58"/>
      <c r="P48" s="59"/>
    </row>
    <row r="49" spans="1:16" s="45" customFormat="1" ht="14.25" customHeight="1">
      <c r="A49" s="7"/>
      <c r="B49" s="37" t="s">
        <v>90</v>
      </c>
      <c r="C49" s="37"/>
      <c r="D49" s="46"/>
      <c r="E49" s="40"/>
      <c r="F49" s="41">
        <f t="shared" si="1"/>
        <v>0</v>
      </c>
      <c r="G49" s="60"/>
      <c r="H49" s="37" t="s">
        <v>91</v>
      </c>
      <c r="I49" s="37"/>
      <c r="J49" s="46"/>
      <c r="K49" s="40">
        <v>20069576.21</v>
      </c>
      <c r="L49" s="44">
        <f t="shared" si="2"/>
        <v>0.0010926028196335711</v>
      </c>
      <c r="M49" s="52"/>
      <c r="N49" s="57"/>
      <c r="O49" s="58"/>
      <c r="P49" s="59"/>
    </row>
    <row r="50" spans="2:16" s="61" customFormat="1" ht="13.5" customHeight="1">
      <c r="B50" s="37" t="s">
        <v>92</v>
      </c>
      <c r="C50" s="37"/>
      <c r="D50" s="34"/>
      <c r="E50" s="40">
        <v>12721684175.61</v>
      </c>
      <c r="F50" s="41">
        <f t="shared" si="1"/>
        <v>0.6925780522377691</v>
      </c>
      <c r="G50" s="62"/>
      <c r="H50" s="37" t="s">
        <v>93</v>
      </c>
      <c r="I50" s="37"/>
      <c r="J50" s="46"/>
      <c r="K50" s="40"/>
      <c r="L50" s="44">
        <f t="shared" si="2"/>
        <v>0</v>
      </c>
      <c r="M50" s="52"/>
      <c r="N50" s="57"/>
      <c r="O50" s="58"/>
      <c r="P50" s="59"/>
    </row>
    <row r="51" spans="1:12" s="65" customFormat="1" ht="13.5" customHeight="1">
      <c r="A51" s="7"/>
      <c r="B51" s="37" t="s">
        <v>94</v>
      </c>
      <c r="C51" s="37"/>
      <c r="D51" s="46"/>
      <c r="E51" s="40">
        <v>7532166580</v>
      </c>
      <c r="F51" s="41">
        <f t="shared" si="1"/>
        <v>0.4100568122189438</v>
      </c>
      <c r="G51" s="60"/>
      <c r="H51" s="63" t="s">
        <v>95</v>
      </c>
      <c r="I51" s="63"/>
      <c r="J51" s="64"/>
      <c r="K51" s="40"/>
      <c r="L51" s="44">
        <f t="shared" si="2"/>
        <v>0</v>
      </c>
    </row>
    <row r="52" spans="1:12" s="66" customFormat="1" ht="13.5" customHeight="1">
      <c r="A52" s="7"/>
      <c r="B52" s="37" t="s">
        <v>96</v>
      </c>
      <c r="C52" s="37"/>
      <c r="D52" s="46"/>
      <c r="E52" s="40">
        <v>3153803</v>
      </c>
      <c r="F52" s="41">
        <f t="shared" si="1"/>
        <v>0.00017169540673469036</v>
      </c>
      <c r="G52" s="35" t="s">
        <v>97</v>
      </c>
      <c r="H52" s="32"/>
      <c r="I52" s="32"/>
      <c r="J52" s="34"/>
      <c r="K52" s="28">
        <f>K53</f>
        <v>0</v>
      </c>
      <c r="L52" s="30">
        <f t="shared" si="2"/>
        <v>0</v>
      </c>
    </row>
    <row r="53" spans="1:12" s="66" customFormat="1" ht="13.5" customHeight="1">
      <c r="A53" s="7"/>
      <c r="B53" s="37" t="s">
        <v>98</v>
      </c>
      <c r="C53" s="38"/>
      <c r="D53" s="46"/>
      <c r="E53" s="40">
        <v>441109344.47</v>
      </c>
      <c r="F53" s="41">
        <f t="shared" si="1"/>
        <v>0.024014324392883542</v>
      </c>
      <c r="G53" s="60"/>
      <c r="H53" s="37" t="s">
        <v>97</v>
      </c>
      <c r="I53" s="37"/>
      <c r="J53" s="46"/>
      <c r="K53" s="40"/>
      <c r="L53" s="44">
        <f t="shared" si="2"/>
        <v>0</v>
      </c>
    </row>
    <row r="54" spans="1:12" s="66" customFormat="1" ht="15" customHeight="1">
      <c r="A54" s="7"/>
      <c r="D54" s="46"/>
      <c r="E54" s="40"/>
      <c r="F54" s="41">
        <f t="shared" si="1"/>
        <v>0</v>
      </c>
      <c r="G54" s="35" t="s">
        <v>99</v>
      </c>
      <c r="H54" s="32"/>
      <c r="I54" s="32"/>
      <c r="J54" s="34"/>
      <c r="K54" s="28">
        <f>K55</f>
        <v>0</v>
      </c>
      <c r="L54" s="30">
        <f t="shared" si="2"/>
        <v>0</v>
      </c>
    </row>
    <row r="55" spans="1:12" s="66" customFormat="1" ht="13.5" customHeight="1">
      <c r="A55" s="7"/>
      <c r="D55" s="39"/>
      <c r="E55" s="40"/>
      <c r="F55" s="41">
        <f t="shared" si="1"/>
        <v>0</v>
      </c>
      <c r="G55" s="67"/>
      <c r="H55" s="37" t="s">
        <v>99</v>
      </c>
      <c r="I55" s="37"/>
      <c r="J55" s="46"/>
      <c r="K55" s="40"/>
      <c r="L55" s="44">
        <f t="shared" si="2"/>
        <v>0</v>
      </c>
    </row>
    <row r="56" spans="1:12" s="66" customFormat="1" ht="7.5" customHeight="1">
      <c r="A56" s="7"/>
      <c r="B56" s="68"/>
      <c r="C56" s="69"/>
      <c r="D56" s="39"/>
      <c r="E56" s="41"/>
      <c r="F56" s="41"/>
      <c r="G56" s="53"/>
      <c r="H56" s="70"/>
      <c r="I56" s="70"/>
      <c r="J56" s="71"/>
      <c r="K56" s="41"/>
      <c r="L56" s="44">
        <f t="shared" si="2"/>
        <v>0</v>
      </c>
    </row>
    <row r="57" spans="1:12" s="79" customFormat="1" ht="21.75" customHeight="1">
      <c r="A57" s="72"/>
      <c r="B57" s="73" t="s">
        <v>100</v>
      </c>
      <c r="C57" s="74"/>
      <c r="D57" s="75"/>
      <c r="E57" s="76">
        <f>E6</f>
        <v>1836859273045.88</v>
      </c>
      <c r="F57" s="76">
        <f>F6</f>
        <v>100</v>
      </c>
      <c r="G57" s="77"/>
      <c r="H57" s="73" t="s">
        <v>100</v>
      </c>
      <c r="I57" s="74"/>
      <c r="J57" s="75"/>
      <c r="K57" s="76">
        <f>K6+K37</f>
        <v>1836859273045.88</v>
      </c>
      <c r="L57" s="78">
        <f>L6+L37</f>
        <v>100.00000000000001</v>
      </c>
    </row>
    <row r="58" spans="1:12" s="84" customFormat="1" ht="15" customHeight="1">
      <c r="A58" s="80" t="s">
        <v>101</v>
      </c>
      <c r="B58" s="80"/>
      <c r="C58" s="80"/>
      <c r="D58" s="81"/>
      <c r="E58" s="82"/>
      <c r="F58" s="83"/>
      <c r="G58" s="61"/>
      <c r="H58" s="61"/>
      <c r="I58" s="45"/>
      <c r="J58" s="45"/>
      <c r="K58" s="45"/>
      <c r="L58" s="45"/>
    </row>
    <row r="59" spans="1:12" s="84" customFormat="1" ht="15" customHeight="1">
      <c r="A59" s="85"/>
      <c r="B59" s="85"/>
      <c r="C59" s="85"/>
      <c r="D59" s="86"/>
      <c r="E59" s="82"/>
      <c r="F59" s="87"/>
      <c r="G59" s="61"/>
      <c r="H59" s="61"/>
      <c r="I59" s="45"/>
      <c r="J59" s="45"/>
      <c r="K59" s="45"/>
      <c r="L59" s="45"/>
    </row>
    <row r="60" spans="1:12" s="84" customFormat="1" ht="12.75" customHeight="1">
      <c r="A60" s="88"/>
      <c r="E60" s="89"/>
      <c r="F60" s="89"/>
      <c r="G60" s="36"/>
      <c r="H60" s="36"/>
      <c r="I60" s="36"/>
      <c r="J60" s="36"/>
      <c r="K60" s="36"/>
      <c r="L60" s="36"/>
    </row>
    <row r="61" spans="1:12" s="84" customFormat="1" ht="12.75" customHeight="1">
      <c r="A61" s="90"/>
      <c r="B61" s="91"/>
      <c r="E61" s="92"/>
      <c r="F61" s="92"/>
      <c r="G61" s="45"/>
      <c r="H61" s="45"/>
      <c r="I61" s="45"/>
      <c r="J61" s="45"/>
      <c r="K61" s="45"/>
      <c r="L61" s="45"/>
    </row>
    <row r="62" spans="1:12" s="2" customFormat="1" ht="16.5" customHeight="1">
      <c r="A62" s="90"/>
      <c r="B62" s="91"/>
      <c r="C62" s="84"/>
      <c r="D62" s="84"/>
      <c r="E62" s="92"/>
      <c r="F62" s="92"/>
      <c r="G62" s="61"/>
      <c r="H62" s="61"/>
      <c r="I62" s="61"/>
      <c r="J62" s="61"/>
      <c r="K62" s="61"/>
      <c r="L62" s="61"/>
    </row>
    <row r="63" spans="1:12" s="94" customFormat="1" ht="26.25" customHeight="1">
      <c r="A63" s="90"/>
      <c r="B63" s="91"/>
      <c r="C63" s="84"/>
      <c r="D63" s="84"/>
      <c r="E63" s="92"/>
      <c r="F63" s="92"/>
      <c r="G63" s="93"/>
      <c r="H63" s="93"/>
      <c r="I63" s="93"/>
      <c r="J63" s="93"/>
      <c r="K63" s="93"/>
      <c r="L63" s="93"/>
    </row>
    <row r="64" spans="1:12" s="96" customFormat="1" ht="18" customHeight="1">
      <c r="A64" s="90"/>
      <c r="B64" s="91"/>
      <c r="C64" s="84"/>
      <c r="D64" s="84"/>
      <c r="E64" s="92"/>
      <c r="F64" s="92"/>
      <c r="G64" s="95"/>
      <c r="H64" s="95"/>
      <c r="I64" s="95"/>
      <c r="J64" s="95"/>
      <c r="K64" s="95"/>
      <c r="L64" s="95"/>
    </row>
    <row r="65" spans="1:12" s="13" customFormat="1" ht="27" customHeight="1">
      <c r="A65" s="90"/>
      <c r="B65" s="91"/>
      <c r="C65" s="84"/>
      <c r="D65" s="84"/>
      <c r="E65" s="92"/>
      <c r="F65" s="92"/>
      <c r="G65" s="97"/>
      <c r="H65" s="97"/>
      <c r="I65" s="97"/>
      <c r="J65" s="97"/>
      <c r="K65" s="97"/>
      <c r="L65" s="97"/>
    </row>
    <row r="66" spans="1:12" s="19" customFormat="1" ht="21.75" customHeight="1">
      <c r="A66" s="90"/>
      <c r="B66" s="91"/>
      <c r="C66" s="84"/>
      <c r="D66" s="84"/>
      <c r="E66" s="92"/>
      <c r="F66" s="92"/>
      <c r="G66" s="91"/>
      <c r="H66" s="91"/>
      <c r="I66" s="91"/>
      <c r="J66" s="91"/>
      <c r="K66" s="91"/>
      <c r="L66" s="91"/>
    </row>
    <row r="67" spans="1:12" s="25" customFormat="1" ht="33" customHeight="1">
      <c r="A67" s="90"/>
      <c r="B67" s="91"/>
      <c r="C67" s="84"/>
      <c r="D67" s="84"/>
      <c r="E67" s="92"/>
      <c r="F67" s="92"/>
      <c r="G67" s="65"/>
      <c r="H67" s="65"/>
      <c r="I67" s="65"/>
      <c r="J67" s="65"/>
      <c r="K67" s="65"/>
      <c r="L67" s="65"/>
    </row>
    <row r="68" spans="1:12" s="25" customFormat="1" ht="6.75" customHeight="1">
      <c r="A68" s="90"/>
      <c r="B68" s="91"/>
      <c r="C68" s="84"/>
      <c r="D68" s="84"/>
      <c r="E68" s="92"/>
      <c r="F68" s="92"/>
      <c r="G68" s="66"/>
      <c r="H68" s="66"/>
      <c r="I68" s="66"/>
      <c r="J68" s="66"/>
      <c r="K68" s="66"/>
      <c r="L68" s="66"/>
    </row>
    <row r="69" spans="1:12" s="31" customFormat="1" ht="15" customHeight="1">
      <c r="A69" s="90"/>
      <c r="B69" s="91"/>
      <c r="C69" s="84"/>
      <c r="D69" s="84"/>
      <c r="E69" s="92"/>
      <c r="F69" s="92"/>
      <c r="G69" s="66"/>
      <c r="H69" s="66"/>
      <c r="I69" s="66"/>
      <c r="J69" s="66"/>
      <c r="K69" s="66"/>
      <c r="L69" s="66"/>
    </row>
    <row r="70" spans="7:12" ht="7.5" customHeight="1">
      <c r="G70" s="66"/>
      <c r="H70" s="66"/>
      <c r="I70" s="66"/>
      <c r="J70" s="66"/>
      <c r="K70" s="66"/>
      <c r="L70" s="66"/>
    </row>
    <row r="71" spans="7:12" ht="19.5" customHeight="1">
      <c r="G71" s="66"/>
      <c r="H71" s="66"/>
      <c r="I71" s="66"/>
      <c r="J71" s="66"/>
      <c r="K71" s="66"/>
      <c r="L71" s="66"/>
    </row>
    <row r="72" spans="7:12" ht="19.5" customHeight="1">
      <c r="G72" s="31"/>
      <c r="H72" s="31"/>
      <c r="I72" s="31"/>
      <c r="J72" s="31"/>
      <c r="K72" s="31"/>
      <c r="L72" s="31"/>
    </row>
    <row r="73" spans="7:12" ht="19.5" customHeight="1">
      <c r="G73" s="79"/>
      <c r="H73" s="79"/>
      <c r="I73" s="79"/>
      <c r="J73" s="79"/>
      <c r="K73" s="79"/>
      <c r="L73" s="79"/>
    </row>
    <row r="74" spans="7:12" ht="19.5" customHeight="1">
      <c r="G74" s="84"/>
      <c r="H74" s="84"/>
      <c r="I74" s="84"/>
      <c r="J74" s="84"/>
      <c r="K74" s="84"/>
      <c r="L74" s="84"/>
    </row>
    <row r="75" spans="7:12" ht="19.5" customHeight="1">
      <c r="G75" s="84"/>
      <c r="H75" s="84"/>
      <c r="I75" s="84"/>
      <c r="J75" s="84"/>
      <c r="K75" s="84"/>
      <c r="L75" s="84"/>
    </row>
    <row r="76" spans="7:12" ht="19.5" customHeight="1">
      <c r="G76" s="84"/>
      <c r="H76" s="84"/>
      <c r="I76" s="84"/>
      <c r="J76" s="84"/>
      <c r="K76" s="84"/>
      <c r="L76" s="84"/>
    </row>
    <row r="77" spans="7:12" ht="19.5" customHeight="1">
      <c r="G77" s="84"/>
      <c r="H77" s="84"/>
      <c r="I77" s="84"/>
      <c r="J77" s="84"/>
      <c r="K77" s="84"/>
      <c r="L77" s="84"/>
    </row>
    <row r="78" spans="7:12" ht="19.5" customHeight="1">
      <c r="G78" s="84"/>
      <c r="H78" s="84"/>
      <c r="I78" s="84"/>
      <c r="J78" s="84"/>
      <c r="K78" s="84"/>
      <c r="L78" s="84"/>
    </row>
    <row r="79" spans="7:12" ht="19.5" customHeight="1">
      <c r="G79" s="2"/>
      <c r="H79" s="2"/>
      <c r="I79" s="2"/>
      <c r="J79" s="2"/>
      <c r="K79" s="2"/>
      <c r="L79" s="2"/>
    </row>
    <row r="80" spans="7:12" ht="19.5" customHeight="1">
      <c r="G80" s="94"/>
      <c r="H80" s="94"/>
      <c r="I80" s="94"/>
      <c r="J80" s="94"/>
      <c r="K80" s="94"/>
      <c r="L80" s="94"/>
    </row>
    <row r="81" spans="7:12" ht="19.5" customHeight="1">
      <c r="G81" s="96"/>
      <c r="H81" s="96"/>
      <c r="I81" s="96"/>
      <c r="J81" s="96"/>
      <c r="K81" s="96"/>
      <c r="L81" s="96"/>
    </row>
    <row r="82" spans="7:12" ht="19.5" customHeight="1">
      <c r="G82" s="13"/>
      <c r="H82" s="13"/>
      <c r="I82" s="13"/>
      <c r="J82" s="13"/>
      <c r="K82" s="13"/>
      <c r="L82" s="13"/>
    </row>
    <row r="83" spans="7:12" ht="19.5" customHeight="1">
      <c r="G83" s="19"/>
      <c r="H83" s="19"/>
      <c r="I83" s="19"/>
      <c r="J83" s="19"/>
      <c r="K83" s="19"/>
      <c r="L83" s="19"/>
    </row>
    <row r="84" spans="7:12" ht="19.5" customHeight="1">
      <c r="G84" s="25"/>
      <c r="H84" s="25"/>
      <c r="I84" s="25"/>
      <c r="J84" s="25"/>
      <c r="K84" s="25"/>
      <c r="L84" s="25"/>
    </row>
    <row r="85" spans="7:12" ht="19.5" customHeight="1">
      <c r="G85" s="25"/>
      <c r="H85" s="25"/>
      <c r="I85" s="25"/>
      <c r="J85" s="25"/>
      <c r="K85" s="25"/>
      <c r="L85" s="25"/>
    </row>
    <row r="86" spans="7:12" ht="19.5" customHeight="1">
      <c r="G86" s="31"/>
      <c r="H86" s="31"/>
      <c r="I86" s="31"/>
      <c r="J86" s="31"/>
      <c r="K86" s="31"/>
      <c r="L86" s="31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41.25" customHeight="1"/>
    <row r="98" spans="1:12" s="79" customFormat="1" ht="25.5" customHeight="1">
      <c r="A98" s="90"/>
      <c r="B98" s="91"/>
      <c r="C98" s="84"/>
      <c r="D98" s="84"/>
      <c r="E98" s="92"/>
      <c r="F98" s="92"/>
      <c r="G98" s="98"/>
      <c r="H98" s="98"/>
      <c r="I98" s="98"/>
      <c r="J98" s="98"/>
      <c r="K98" s="98"/>
      <c r="L98" s="98"/>
    </row>
    <row r="115" spans="7:12" ht="16.5">
      <c r="G115" s="79"/>
      <c r="H115" s="79"/>
      <c r="I115" s="79"/>
      <c r="J115" s="79"/>
      <c r="K115" s="79"/>
      <c r="L115" s="79"/>
    </row>
  </sheetData>
  <mergeCells count="103">
    <mergeCell ref="A59:C59"/>
    <mergeCell ref="B53:C53"/>
    <mergeCell ref="H53:I53"/>
    <mergeCell ref="G54:I54"/>
    <mergeCell ref="H55:I55"/>
    <mergeCell ref="B51:C51"/>
    <mergeCell ref="H51:I51"/>
    <mergeCell ref="B52:C52"/>
    <mergeCell ref="G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2009-09-16T02:07:35Z</dcterms:created>
  <dcterms:modified xsi:type="dcterms:W3CDTF">2009-09-16T02:12:22Z</dcterms:modified>
  <cp:category/>
  <cp:version/>
  <cp:contentType/>
  <cp:contentStatus/>
</cp:coreProperties>
</file>