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中興紙業收支結算表" sheetId="1" r:id="rId1"/>
    <sheet name="中興紙業 資產負債表" sheetId="2" r:id="rId2"/>
  </sheets>
  <definedNames>
    <definedName name="_xlnm.Print_Area" localSheetId="1">'中興紙業 資產負債表'!$A$1:$L$60</definedName>
  </definedNames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<sst xmlns="http://schemas.openxmlformats.org/spreadsheetml/2006/main" count="138" uniqueCount="128">
  <si>
    <t>單位:新臺幣元</t>
  </si>
  <si>
    <t>比 較 增(+) 減(-)</t>
  </si>
  <si>
    <t>科                目</t>
  </si>
  <si>
    <t>金     額</t>
  </si>
  <si>
    <t>％</t>
  </si>
  <si>
    <t xml:space="preserve">清    理    收    入  </t>
  </si>
  <si>
    <t>利息收入</t>
  </si>
  <si>
    <t>租賃收入</t>
  </si>
  <si>
    <t>財產交易利益</t>
  </si>
  <si>
    <t>什項收入</t>
  </si>
  <si>
    <t xml:space="preserve">清    理    費    用  </t>
  </si>
  <si>
    <t>利息費用</t>
  </si>
  <si>
    <t>什項費用</t>
  </si>
  <si>
    <t>投資收益</t>
  </si>
  <si>
    <t>出售下腳收入</t>
  </si>
  <si>
    <t>管理費用</t>
  </si>
  <si>
    <t>匯費、手續費及證券發行費</t>
  </si>
  <si>
    <t>投資損失</t>
  </si>
  <si>
    <t>財產交易損失</t>
  </si>
  <si>
    <t>資產報廢損失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</si>
  <si>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</si>
  <si>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臺灣中興紙業股份有限公司清理收支結算表</t>
  </si>
  <si>
    <t>臺灣中興紙業股份有限公司資產負債清理表</t>
  </si>
  <si>
    <t>　　　　　　　　　　　</t>
  </si>
  <si>
    <t>單位:新臺幣元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</si>
  <si>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</si>
  <si>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</si>
  <si>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</si>
  <si>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</si>
  <si>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</si>
  <si>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</si>
  <si>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</si>
  <si>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</si>
  <si>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</si>
  <si>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</si>
  <si>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</si>
  <si>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</si>
  <si>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</si>
  <si>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</si>
  <si>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</si>
  <si>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</si>
  <si>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</si>
  <si>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</si>
  <si>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</si>
  <si>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</si>
  <si>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</si>
  <si>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</si>
  <si>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</si>
  <si>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</si>
  <si>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</si>
  <si>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</si>
  <si>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</si>
  <si>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</si>
  <si>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</si>
  <si>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</si>
  <si>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</si>
  <si>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</si>
  <si>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</si>
  <si>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</si>
  <si>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</si>
  <si>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</si>
  <si>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</si>
  <si>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</si>
  <si>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</si>
  <si>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</si>
  <si>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</si>
  <si>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</si>
  <si>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</si>
  <si>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</si>
  <si>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</si>
  <si>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</si>
  <si>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</si>
  <si>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</si>
  <si>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</si>
  <si>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</si>
  <si>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</si>
  <si>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</si>
  <si>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</si>
  <si>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</si>
  <si>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</si>
  <si>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</si>
  <si>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</si>
  <si>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</si>
  <si>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</si>
  <si>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</si>
  <si>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</si>
  <si>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</si>
  <si>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</si>
  <si>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</si>
  <si>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</si>
  <si>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</si>
  <si>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</si>
  <si>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</si>
  <si>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</si>
  <si>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</si>
  <si>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</si>
  <si>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</si>
  <si>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</si>
  <si>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</si>
  <si>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</si>
  <si>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</si>
  <si>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</si>
  <si>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</si>
  <si>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</si>
  <si>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</si>
  <si>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</si>
  <si>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</si>
  <si>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</si>
  <si>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</si>
  <si>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</si>
  <si>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</si>
  <si>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</si>
  <si>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</si>
  <si>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</si>
  <si>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</si>
  <si>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</si>
  <si>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</si>
  <si>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</si>
  <si>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</si>
  <si>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</si>
  <si>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</si>
  <si>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</si>
  <si>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 xml:space="preserve"> 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</si>
  <si>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 xml:space="preserve">                                   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</si>
  <si>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</si>
  <si>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</si>
  <si>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科           目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</si>
  <si>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2,500,000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</si>
</sst>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</numFmts>
  <fonts count="4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left" vertical="top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1" fillId="0" borderId="0" xfId="0" applyNumberFormat="1" applyFont="1" applyBorder="1" applyAlignment="1" quotePrefix="1">
      <alignment horizontal="distributed"/>
    </xf>
    <xf numFmtId="49" fontId="12" fillId="0" borderId="1" xfId="0" applyNumberFormat="1" applyFont="1" applyBorder="1" applyAlignment="1" quotePrefix="1">
      <alignment horizontal="distributed"/>
    </xf>
    <xf numFmtId="201" fontId="15" fillId="0" borderId="1" xfId="0" applyNumberFormat="1" applyFont="1" applyBorder="1" applyAlignment="1" applyProtection="1">
      <alignment/>
      <protection/>
    </xf>
    <xf numFmtId="200" fontId="15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49" fontId="16" fillId="0" borderId="0" xfId="0" applyNumberFormat="1" applyFont="1" applyBorder="1" applyAlignment="1" quotePrefix="1">
      <alignment horizontal="distributed"/>
    </xf>
    <xf numFmtId="49" fontId="17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5" fillId="0" borderId="3" xfId="0" applyNumberFormat="1" applyFont="1" applyBorder="1" applyAlignment="1" applyProtection="1">
      <alignment/>
      <protection/>
    </xf>
    <xf numFmtId="49" fontId="19" fillId="0" borderId="0" xfId="0" applyNumberFormat="1" applyFont="1" applyBorder="1" applyAlignment="1" quotePrefix="1">
      <alignment horizontal="left"/>
    </xf>
    <xf numFmtId="200" fontId="15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25" fillId="0" borderId="0" xfId="0" applyNumberFormat="1" applyFont="1" applyBorder="1" applyAlignment="1" quotePrefix="1">
      <alignment horizontal="left"/>
    </xf>
    <xf numFmtId="0" fontId="25" fillId="0" borderId="0" xfId="0" applyFont="1" applyAlignment="1">
      <alignment/>
    </xf>
    <xf numFmtId="49" fontId="25" fillId="0" borderId="0" xfId="0" applyNumberFormat="1" applyFont="1" applyBorder="1" applyAlignment="1" quotePrefix="1">
      <alignment horizontal="distributed"/>
    </xf>
    <xf numFmtId="49" fontId="24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0" fillId="0" borderId="0" xfId="0" applyNumberFormat="1" applyFont="1" applyBorder="1" applyAlignment="1" quotePrefix="1">
      <alignment horizontal="distributed"/>
    </xf>
    <xf numFmtId="49" fontId="25" fillId="0" borderId="4" xfId="0" applyNumberFormat="1" applyFont="1" applyBorder="1" applyAlignment="1" quotePrefix="1">
      <alignment horizontal="left"/>
    </xf>
    <xf numFmtId="49" fontId="20" fillId="0" borderId="4" xfId="0" applyNumberFormat="1" applyFont="1" applyBorder="1" applyAlignment="1" quotePrefix="1">
      <alignment horizontal="distributed"/>
    </xf>
    <xf numFmtId="49" fontId="24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15" fillId="0" borderId="1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26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8" fillId="0" borderId="0" xfId="0" applyFont="1" applyAlignment="1">
      <alignment/>
    </xf>
    <xf numFmtId="190" fontId="9" fillId="0" borderId="0" xfId="0" applyNumberFormat="1" applyFont="1" applyAlignment="1">
      <alignment/>
    </xf>
    <xf numFmtId="0" fontId="12" fillId="0" borderId="3" xfId="0" applyFont="1" applyBorder="1" applyAlignment="1">
      <alignment horizontal="distributed"/>
    </xf>
    <xf numFmtId="0" fontId="29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0" fontId="11" fillId="0" borderId="6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209" fontId="15" fillId="0" borderId="1" xfId="0" applyNumberFormat="1" applyFont="1" applyBorder="1" applyAlignment="1" applyProtection="1">
      <alignment/>
      <protection/>
    </xf>
    <xf numFmtId="0" fontId="12" fillId="0" borderId="7" xfId="0" applyFont="1" applyBorder="1" applyAlignment="1">
      <alignment/>
    </xf>
    <xf numFmtId="209" fontId="15" fillId="0" borderId="3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30" fillId="0" borderId="0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2" fillId="0" borderId="3" xfId="0" applyFont="1" applyBorder="1" applyAlignment="1">
      <alignment/>
    </xf>
    <xf numFmtId="0" fontId="16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16" fillId="0" borderId="1" xfId="0" applyFont="1" applyBorder="1" applyAlignment="1">
      <alignment horizontal="distributed"/>
    </xf>
    <xf numFmtId="0" fontId="12" fillId="0" borderId="3" xfId="0" applyFont="1" applyBorder="1" applyAlignment="1" quotePrefix="1">
      <alignment horizontal="left"/>
    </xf>
    <xf numFmtId="0" fontId="3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0" fontId="33" fillId="0" borderId="0" xfId="0" applyFont="1" applyBorder="1" applyAlignment="1" quotePrefix="1">
      <alignment horizontal="distributed"/>
    </xf>
    <xf numFmtId="190" fontId="7" fillId="0" borderId="3" xfId="0" applyNumberFormat="1" applyFont="1" applyBorder="1" applyAlignment="1" applyProtection="1">
      <alignment/>
      <protection/>
    </xf>
    <xf numFmtId="0" fontId="19" fillId="0" borderId="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distributed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12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 quotePrefix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209" fontId="15" fillId="0" borderId="8" xfId="0" applyNumberFormat="1" applyFont="1" applyBorder="1" applyAlignment="1" applyProtection="1">
      <alignment/>
      <protection/>
    </xf>
    <xf numFmtId="0" fontId="12" fillId="0" borderId="2" xfId="0" applyFont="1" applyBorder="1" applyAlignment="1" quotePrefix="1">
      <alignment horizontal="right" vertical="center"/>
    </xf>
    <xf numFmtId="209" fontId="15" fillId="0" borderId="2" xfId="0" applyNumberFormat="1" applyFont="1" applyBorder="1" applyAlignment="1" applyProtection="1">
      <alignment/>
      <protection/>
    </xf>
    <xf numFmtId="0" fontId="31" fillId="0" borderId="0" xfId="0" applyFont="1" applyAlignment="1">
      <alignment vertical="center"/>
    </xf>
    <xf numFmtId="0" fontId="19" fillId="0" borderId="6" xfId="0" applyFont="1" applyBorder="1" applyAlignment="1">
      <alignment horizontal="left"/>
    </xf>
    <xf numFmtId="0" fontId="36" fillId="0" borderId="6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90" fontId="15" fillId="0" borderId="0" xfId="0" applyNumberFormat="1" applyFont="1" applyAlignment="1" applyProtection="1">
      <alignment horizontal="left"/>
      <protection locked="0"/>
    </xf>
    <xf numFmtId="0" fontId="37" fillId="0" borderId="0" xfId="0" applyFont="1" applyAlignment="1">
      <alignment/>
    </xf>
    <xf numFmtId="190" fontId="7" fillId="0" borderId="0" xfId="0" applyNumberFormat="1" applyFont="1" applyAlignment="1" applyProtection="1">
      <alignment/>
      <protection locked="0"/>
    </xf>
    <xf numFmtId="0" fontId="36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190" fontId="37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90" fontId="31" fillId="0" borderId="0" xfId="0" applyNumberFormat="1" applyFont="1" applyAlignment="1">
      <alignment/>
    </xf>
    <xf numFmtId="0" fontId="29" fillId="0" borderId="0" xfId="0" applyFont="1" applyAlignment="1">
      <alignment/>
    </xf>
    <xf numFmtId="0" fontId="39" fillId="0" borderId="0" xfId="0" applyFont="1" applyAlignment="1">
      <alignment/>
    </xf>
    <xf numFmtId="181" fontId="40" fillId="0" borderId="0" xfId="16" applyFont="1" applyAlignment="1">
      <alignment/>
    </xf>
    <xf numFmtId="181" fontId="41" fillId="0" borderId="0" xfId="16" applyFont="1" applyAlignment="1">
      <alignment/>
    </xf>
    <xf numFmtId="0" fontId="31" fillId="0" borderId="0" xfId="0" applyFont="1" applyAlignment="1">
      <alignment/>
    </xf>
    <xf numFmtId="0" fontId="14" fillId="0" borderId="5" xfId="0" applyFont="1" applyBorder="1" applyAlignment="1" quotePrefix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49" fontId="16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16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 quotePrefix="1">
      <alignment horizontal="center" vertical="center"/>
    </xf>
    <xf numFmtId="0" fontId="14" fillId="0" borderId="12" xfId="0" applyFont="1" applyBorder="1" applyAlignment="1" quotePrefix="1">
      <alignment horizontal="center" vertical="center"/>
    </xf>
    <xf numFmtId="0" fontId="14" fillId="0" borderId="4" xfId="0" applyFont="1" applyBorder="1" applyAlignment="1" quotePrefix="1">
      <alignment horizontal="center" vertical="center"/>
    </xf>
    <xf numFmtId="0" fontId="11" fillId="0" borderId="4" xfId="0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190" fontId="11" fillId="0" borderId="7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90" fontId="11" fillId="0" borderId="7" xfId="0" applyNumberFormat="1" applyFont="1" applyBorder="1" applyAlignment="1">
      <alignment horizontal="center" vertical="center"/>
    </xf>
    <xf numFmtId="190" fontId="1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2" fillId="0" borderId="3" xfId="0" applyFont="1" applyBorder="1" applyAlignment="1">
      <alignment horizontal="distributed"/>
    </xf>
    <xf numFmtId="0" fontId="16" fillId="0" borderId="0" xfId="0" applyFont="1" applyBorder="1" applyAlignment="1" quotePrefix="1">
      <alignment horizontal="distributed"/>
    </xf>
    <xf numFmtId="0" fontId="32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34" fillId="0" borderId="0" xfId="0" applyFont="1" applyBorder="1" applyAlignment="1">
      <alignment horizontal="distributed"/>
    </xf>
    <xf numFmtId="0" fontId="3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2"/>
  <dimension ref="A1:H58"/>
  <sheetViews>
    <sheetView showGridLines="0" workbookViewId="0" topLeftCell="A1">
      <selection activeCell="E11" sqref="E11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8" customWidth="1"/>
    <col min="7" max="7" width="19.125" style="48" customWidth="1"/>
    <col min="8" max="8" width="7.625" style="49" customWidth="1"/>
    <col min="9" max="16384" width="9.00390625" style="48" customWidth="1"/>
  </cols>
  <sheetData>
    <row r="1" spans="1:4" ht="9" customHeight="1">
      <c r="A1" s="4"/>
      <c r="B1" s="48"/>
      <c r="C1" s="5"/>
      <c r="D1" s="6"/>
    </row>
    <row r="2" spans="1:8" s="8" customFormat="1" ht="45" customHeight="1">
      <c r="A2" s="54" t="s">
        <v>21</v>
      </c>
      <c r="B2" s="3"/>
      <c r="C2" s="3"/>
      <c r="D2" s="3"/>
      <c r="E2" s="3"/>
      <c r="F2" s="3"/>
      <c r="G2" s="3"/>
      <c r="H2" s="7"/>
    </row>
    <row r="3" spans="1:8" s="13" customFormat="1" ht="24.75" customHeight="1">
      <c r="A3" s="9"/>
      <c r="B3" s="9"/>
      <c r="C3" s="55" t="s">
        <v>123</v>
      </c>
      <c r="E3" s="56"/>
      <c r="F3" s="10"/>
      <c r="G3" s="11"/>
      <c r="H3" s="12" t="s">
        <v>0</v>
      </c>
    </row>
    <row r="4" spans="1:8" s="14" customFormat="1" ht="21" customHeight="1">
      <c r="A4" s="139" t="s">
        <v>2</v>
      </c>
      <c r="B4" s="139"/>
      <c r="C4" s="139"/>
      <c r="D4" s="140"/>
      <c r="E4" s="129" t="s">
        <v>124</v>
      </c>
      <c r="F4" s="135" t="s">
        <v>125</v>
      </c>
      <c r="G4" s="137" t="s">
        <v>1</v>
      </c>
      <c r="H4" s="138"/>
    </row>
    <row r="5" spans="1:8" s="14" customFormat="1" ht="20.25" customHeight="1">
      <c r="A5" s="141"/>
      <c r="B5" s="141"/>
      <c r="C5" s="141"/>
      <c r="D5" s="128"/>
      <c r="E5" s="136"/>
      <c r="F5" s="136"/>
      <c r="G5" s="15" t="s">
        <v>3</v>
      </c>
      <c r="H5" s="15" t="s">
        <v>4</v>
      </c>
    </row>
    <row r="6" spans="1:8" s="17" customFormat="1" ht="24.75" customHeight="1">
      <c r="A6" s="16" t="s">
        <v>5</v>
      </c>
      <c r="C6" s="18"/>
      <c r="D6" s="19"/>
      <c r="E6" s="20">
        <f>SUM(E7:E12)</f>
        <v>6460620</v>
      </c>
      <c r="F6" s="20">
        <f>SUM(F7:F12)</f>
        <v>0</v>
      </c>
      <c r="G6" s="45">
        <f>SUM(G7:G12)</f>
        <v>6460620</v>
      </c>
      <c r="H6" s="21">
        <f aca="true" t="shared" si="0" ref="H6:H12">IF(F6=0,0,(G6/F6)*100)</f>
        <v>0</v>
      </c>
    </row>
    <row r="7" spans="1:8" ht="15.75" customHeight="1">
      <c r="A7" s="22"/>
      <c r="B7" s="131" t="s">
        <v>6</v>
      </c>
      <c r="C7" s="132"/>
      <c r="D7" s="24"/>
      <c r="E7" s="53">
        <v>364793</v>
      </c>
      <c r="F7" s="53"/>
      <c r="G7" s="46">
        <f aca="true" t="shared" si="1" ref="G7:G12">E7-F7</f>
        <v>364793</v>
      </c>
      <c r="H7" s="25">
        <f t="shared" si="0"/>
        <v>0</v>
      </c>
    </row>
    <row r="8" spans="1:8" ht="15.75" customHeight="1">
      <c r="A8" s="22"/>
      <c r="B8" s="131" t="s">
        <v>7</v>
      </c>
      <c r="C8" s="132"/>
      <c r="D8" s="24"/>
      <c r="E8" s="53">
        <v>5364118</v>
      </c>
      <c r="F8" s="53"/>
      <c r="G8" s="46">
        <f t="shared" si="1"/>
        <v>5364118</v>
      </c>
      <c r="H8" s="25">
        <f t="shared" si="0"/>
        <v>0</v>
      </c>
    </row>
    <row r="9" spans="1:8" ht="15.75" customHeight="1">
      <c r="A9" s="22"/>
      <c r="B9" s="133" t="s">
        <v>13</v>
      </c>
      <c r="C9" s="132"/>
      <c r="D9" s="24"/>
      <c r="E9" s="53"/>
      <c r="F9" s="53"/>
      <c r="G9" s="46">
        <f t="shared" si="1"/>
        <v>0</v>
      </c>
      <c r="H9" s="25">
        <f t="shared" si="0"/>
        <v>0</v>
      </c>
    </row>
    <row r="10" spans="1:8" ht="15.75" customHeight="1">
      <c r="A10" s="22"/>
      <c r="B10" s="131" t="s">
        <v>8</v>
      </c>
      <c r="C10" s="132"/>
      <c r="D10" s="24"/>
      <c r="E10" s="53"/>
      <c r="F10" s="53"/>
      <c r="G10" s="46">
        <f t="shared" si="1"/>
        <v>0</v>
      </c>
      <c r="H10" s="25">
        <f t="shared" si="0"/>
        <v>0</v>
      </c>
    </row>
    <row r="11" spans="1:8" ht="15.75" customHeight="1">
      <c r="A11" s="22"/>
      <c r="B11" s="131" t="s">
        <v>14</v>
      </c>
      <c r="C11" s="132"/>
      <c r="D11" s="24"/>
      <c r="E11" s="53"/>
      <c r="F11" s="53"/>
      <c r="G11" s="46">
        <f t="shared" si="1"/>
        <v>0</v>
      </c>
      <c r="H11" s="25">
        <f t="shared" si="0"/>
        <v>0</v>
      </c>
    </row>
    <row r="12" spans="1:8" ht="15.75" customHeight="1">
      <c r="A12" s="22"/>
      <c r="B12" s="131" t="s">
        <v>9</v>
      </c>
      <c r="C12" s="132"/>
      <c r="D12" s="24"/>
      <c r="E12" s="53">
        <v>731709</v>
      </c>
      <c r="F12" s="53"/>
      <c r="G12" s="46">
        <f t="shared" si="1"/>
        <v>731709</v>
      </c>
      <c r="H12" s="25">
        <f t="shared" si="0"/>
        <v>0</v>
      </c>
    </row>
    <row r="13" spans="1:8" ht="13.5" customHeight="1">
      <c r="A13" s="22"/>
      <c r="B13" s="23"/>
      <c r="C13" s="50"/>
      <c r="D13" s="24"/>
      <c r="E13" s="1"/>
      <c r="F13" s="1"/>
      <c r="G13" s="46"/>
      <c r="H13" s="25"/>
    </row>
    <row r="14" spans="1:8" ht="24.75" customHeight="1">
      <c r="A14" s="16" t="s">
        <v>10</v>
      </c>
      <c r="B14" s="17"/>
      <c r="C14" s="18"/>
      <c r="D14" s="24"/>
      <c r="E14" s="20">
        <f>SUM(E15:E21)</f>
        <v>14703327</v>
      </c>
      <c r="F14" s="20">
        <f>SUM(F15:F21)</f>
        <v>0</v>
      </c>
      <c r="G14" s="45">
        <f aca="true" t="shared" si="2" ref="G14:G21">E14-F14</f>
        <v>14703327</v>
      </c>
      <c r="H14" s="28">
        <f aca="true" t="shared" si="3" ref="H14:H21">IF(F14=0,0,(G14/F14)*100)</f>
        <v>0</v>
      </c>
    </row>
    <row r="15" spans="1:8" ht="15.75" customHeight="1">
      <c r="A15" s="16"/>
      <c r="B15" s="131" t="s">
        <v>15</v>
      </c>
      <c r="C15" s="132"/>
      <c r="D15" s="24"/>
      <c r="E15" s="53"/>
      <c r="F15" s="53"/>
      <c r="G15" s="46">
        <f t="shared" si="2"/>
        <v>0</v>
      </c>
      <c r="H15" s="25">
        <f t="shared" si="3"/>
        <v>0</v>
      </c>
    </row>
    <row r="16" spans="1:8" ht="15.75" customHeight="1">
      <c r="A16" s="22"/>
      <c r="B16" s="131" t="s">
        <v>11</v>
      </c>
      <c r="C16" s="132"/>
      <c r="D16" s="24"/>
      <c r="E16" s="53">
        <v>12651782</v>
      </c>
      <c r="F16" s="53"/>
      <c r="G16" s="46">
        <f t="shared" si="2"/>
        <v>12651782</v>
      </c>
      <c r="H16" s="25">
        <f t="shared" si="3"/>
        <v>0</v>
      </c>
    </row>
    <row r="17" spans="1:8" ht="15.75" customHeight="1">
      <c r="A17" s="22"/>
      <c r="B17" s="133" t="s">
        <v>16</v>
      </c>
      <c r="C17" s="132"/>
      <c r="D17" s="24"/>
      <c r="E17" s="53">
        <v>30</v>
      </c>
      <c r="F17" s="53"/>
      <c r="G17" s="46">
        <f t="shared" si="2"/>
        <v>30</v>
      </c>
      <c r="H17" s="25">
        <f t="shared" si="3"/>
        <v>0</v>
      </c>
    </row>
    <row r="18" spans="1:8" ht="15.75" customHeight="1">
      <c r="A18" s="22"/>
      <c r="B18" s="133" t="s">
        <v>17</v>
      </c>
      <c r="C18" s="132"/>
      <c r="D18" s="24"/>
      <c r="E18" s="53"/>
      <c r="F18" s="53"/>
      <c r="G18" s="46">
        <f t="shared" si="2"/>
        <v>0</v>
      </c>
      <c r="H18" s="25">
        <f t="shared" si="3"/>
        <v>0</v>
      </c>
    </row>
    <row r="19" spans="1:8" ht="15.75" customHeight="1">
      <c r="A19" s="22"/>
      <c r="B19" s="133" t="s">
        <v>18</v>
      </c>
      <c r="C19" s="132"/>
      <c r="D19" s="24"/>
      <c r="E19" s="53"/>
      <c r="F19" s="53"/>
      <c r="G19" s="46">
        <f t="shared" si="2"/>
        <v>0</v>
      </c>
      <c r="H19" s="25">
        <f t="shared" si="3"/>
        <v>0</v>
      </c>
    </row>
    <row r="20" spans="1:8" ht="15.75" customHeight="1">
      <c r="A20" s="22"/>
      <c r="B20" s="133" t="s">
        <v>19</v>
      </c>
      <c r="C20" s="132"/>
      <c r="D20" s="24"/>
      <c r="E20" s="53"/>
      <c r="F20" s="53"/>
      <c r="G20" s="46">
        <f t="shared" si="2"/>
        <v>0</v>
      </c>
      <c r="H20" s="25">
        <f t="shared" si="3"/>
        <v>0</v>
      </c>
    </row>
    <row r="21" spans="1:8" ht="15.75" customHeight="1">
      <c r="A21" s="22"/>
      <c r="B21" s="131" t="s">
        <v>12</v>
      </c>
      <c r="C21" s="132"/>
      <c r="D21" s="24"/>
      <c r="E21" s="53">
        <v>2051515</v>
      </c>
      <c r="F21" s="53"/>
      <c r="G21" s="46">
        <f t="shared" si="2"/>
        <v>2051515</v>
      </c>
      <c r="H21" s="25">
        <f t="shared" si="3"/>
        <v>0</v>
      </c>
    </row>
    <row r="22" spans="1:8" ht="13.5" customHeight="1">
      <c r="A22" s="16"/>
      <c r="B22" s="131"/>
      <c r="C22" s="132"/>
      <c r="D22" s="24"/>
      <c r="E22" s="1"/>
      <c r="F22" s="1"/>
      <c r="G22" s="46"/>
      <c r="H22" s="25"/>
    </row>
    <row r="23" spans="1:8" s="17" customFormat="1" ht="24.75" customHeight="1">
      <c r="A23" s="16" t="s">
        <v>20</v>
      </c>
      <c r="C23" s="18"/>
      <c r="D23" s="19"/>
      <c r="E23" s="20">
        <f>E6-E14</f>
        <v>-8242707</v>
      </c>
      <c r="F23" s="20">
        <f>F6-F14</f>
        <v>0</v>
      </c>
      <c r="G23" s="45">
        <f>E23-F23</f>
        <v>-8242707</v>
      </c>
      <c r="H23" s="26">
        <f>IF(F23=0,0,(G23/F23)*100)</f>
        <v>0</v>
      </c>
    </row>
    <row r="24" spans="1:8" ht="13.5" customHeight="1">
      <c r="A24" s="33"/>
      <c r="B24" s="131"/>
      <c r="C24" s="132"/>
      <c r="D24" s="24"/>
      <c r="E24" s="1"/>
      <c r="F24" s="1"/>
      <c r="G24" s="46"/>
      <c r="H24" s="25"/>
    </row>
    <row r="25" spans="1:8" ht="13.5" customHeight="1">
      <c r="A25" s="33"/>
      <c r="B25" s="131"/>
      <c r="C25" s="132"/>
      <c r="D25" s="24"/>
      <c r="E25" s="1"/>
      <c r="F25" s="1"/>
      <c r="G25" s="46"/>
      <c r="H25" s="25"/>
    </row>
    <row r="26" spans="1:8" ht="13.5" customHeight="1">
      <c r="A26" s="33"/>
      <c r="B26" s="131"/>
      <c r="C26" s="132"/>
      <c r="D26" s="24"/>
      <c r="E26" s="1"/>
      <c r="F26" s="1"/>
      <c r="G26" s="46"/>
      <c r="H26" s="25"/>
    </row>
    <row r="27" spans="1:8" ht="13.5" customHeight="1">
      <c r="A27" s="33"/>
      <c r="B27" s="131"/>
      <c r="C27" s="132"/>
      <c r="D27" s="24"/>
      <c r="E27" s="1"/>
      <c r="F27" s="1"/>
      <c r="G27" s="46"/>
      <c r="H27" s="25"/>
    </row>
    <row r="28" spans="1:8" ht="13.5" customHeight="1">
      <c r="A28" s="33"/>
      <c r="B28" s="131"/>
      <c r="C28" s="132"/>
      <c r="D28" s="24"/>
      <c r="E28" s="1"/>
      <c r="F28" s="1"/>
      <c r="G28" s="46"/>
      <c r="H28" s="25"/>
    </row>
    <row r="29" spans="1:8" ht="13.5" customHeight="1">
      <c r="A29" s="33"/>
      <c r="B29" s="131"/>
      <c r="C29" s="132"/>
      <c r="D29" s="24"/>
      <c r="E29" s="1"/>
      <c r="F29" s="1"/>
      <c r="G29" s="46"/>
      <c r="H29" s="25"/>
    </row>
    <row r="30" spans="1:8" ht="13.5" customHeight="1">
      <c r="A30" s="33"/>
      <c r="B30" s="133"/>
      <c r="C30" s="132"/>
      <c r="D30" s="24"/>
      <c r="E30" s="1"/>
      <c r="F30" s="1"/>
      <c r="G30" s="46"/>
      <c r="H30" s="25"/>
    </row>
    <row r="31" spans="1:8" ht="13.5" customHeight="1">
      <c r="A31" s="33"/>
      <c r="B31" s="133"/>
      <c r="C31" s="132"/>
      <c r="D31" s="24"/>
      <c r="E31" s="1"/>
      <c r="F31" s="1"/>
      <c r="G31" s="46"/>
      <c r="H31" s="25"/>
    </row>
    <row r="32" spans="1:8" ht="13.5" customHeight="1">
      <c r="A32" s="33"/>
      <c r="B32" s="131"/>
      <c r="C32" s="132"/>
      <c r="D32" s="24"/>
      <c r="E32" s="1"/>
      <c r="F32" s="1"/>
      <c r="G32" s="46"/>
      <c r="H32" s="25"/>
    </row>
    <row r="33" spans="1:8" ht="2.25" customHeight="1">
      <c r="A33" s="33"/>
      <c r="B33" s="23"/>
      <c r="C33" s="50"/>
      <c r="D33" s="24"/>
      <c r="E33" s="1"/>
      <c r="F33" s="1"/>
      <c r="G33" s="46"/>
      <c r="H33" s="25"/>
    </row>
    <row r="34" spans="1:8" ht="15" customHeight="1">
      <c r="A34" s="34"/>
      <c r="B34" s="35"/>
      <c r="C34" s="36"/>
      <c r="D34" s="37"/>
      <c r="E34" s="1"/>
      <c r="F34" s="1"/>
      <c r="G34" s="46"/>
      <c r="H34" s="38"/>
    </row>
    <row r="35" spans="1:8" ht="15" customHeight="1">
      <c r="A35" s="34"/>
      <c r="B35" s="39"/>
      <c r="C35" s="36"/>
      <c r="D35" s="37"/>
      <c r="E35" s="1"/>
      <c r="F35" s="1"/>
      <c r="G35" s="46"/>
      <c r="H35" s="38"/>
    </row>
    <row r="36" spans="1:8" ht="13.5" customHeight="1">
      <c r="A36" s="33"/>
      <c r="B36" s="131"/>
      <c r="C36" s="132"/>
      <c r="D36" s="24"/>
      <c r="E36" s="1"/>
      <c r="F36" s="1"/>
      <c r="G36" s="46"/>
      <c r="H36" s="25"/>
    </row>
    <row r="37" spans="1:8" ht="13.5" customHeight="1">
      <c r="A37" s="33"/>
      <c r="B37" s="131"/>
      <c r="C37" s="132"/>
      <c r="D37" s="24"/>
      <c r="E37" s="1"/>
      <c r="F37" s="1"/>
      <c r="G37" s="46"/>
      <c r="H37" s="25"/>
    </row>
    <row r="38" spans="1:8" ht="13.5" customHeight="1">
      <c r="A38" s="33"/>
      <c r="B38" s="131"/>
      <c r="C38" s="132"/>
      <c r="D38" s="24"/>
      <c r="E38" s="1"/>
      <c r="F38" s="1"/>
      <c r="G38" s="46"/>
      <c r="H38" s="25"/>
    </row>
    <row r="39" spans="1:8" ht="15" customHeight="1">
      <c r="A39" s="34"/>
      <c r="B39" s="39"/>
      <c r="C39" s="36"/>
      <c r="D39" s="37"/>
      <c r="E39" s="1"/>
      <c r="F39" s="1"/>
      <c r="G39" s="46"/>
      <c r="H39" s="38"/>
    </row>
    <row r="40" spans="1:8" ht="13.5" customHeight="1">
      <c r="A40" s="33"/>
      <c r="B40" s="131"/>
      <c r="C40" s="132"/>
      <c r="D40" s="24"/>
      <c r="E40" s="1"/>
      <c r="F40" s="1"/>
      <c r="G40" s="46"/>
      <c r="H40" s="25"/>
    </row>
    <row r="41" spans="1:8" ht="13.5" customHeight="1">
      <c r="A41" s="33"/>
      <c r="B41" s="131"/>
      <c r="C41" s="132"/>
      <c r="D41" s="24"/>
      <c r="E41" s="1"/>
      <c r="F41" s="1"/>
      <c r="G41" s="46"/>
      <c r="H41" s="25"/>
    </row>
    <row r="42" spans="1:8" ht="13.5" customHeight="1">
      <c r="A42" s="33"/>
      <c r="B42" s="131"/>
      <c r="C42" s="132"/>
      <c r="D42" s="24"/>
      <c r="E42" s="1"/>
      <c r="F42" s="1"/>
      <c r="G42" s="46"/>
      <c r="H42" s="25"/>
    </row>
    <row r="43" spans="1:8" ht="1.5" customHeight="1">
      <c r="A43" s="33"/>
      <c r="B43" s="27"/>
      <c r="C43" s="23"/>
      <c r="D43" s="24"/>
      <c r="E43" s="1"/>
      <c r="F43" s="1"/>
      <c r="G43" s="46"/>
      <c r="H43" s="25"/>
    </row>
    <row r="44" spans="1:8" ht="15" customHeight="1">
      <c r="A44" s="34"/>
      <c r="B44" s="48"/>
      <c r="C44" s="40"/>
      <c r="D44" s="37"/>
      <c r="E44" s="1"/>
      <c r="F44" s="1"/>
      <c r="G44" s="46"/>
      <c r="H44" s="25"/>
    </row>
    <row r="45" spans="1:8" ht="15" customHeight="1">
      <c r="A45" s="34"/>
      <c r="B45" s="48"/>
      <c r="C45" s="40"/>
      <c r="D45" s="37"/>
      <c r="E45" s="1"/>
      <c r="F45" s="1"/>
      <c r="G45" s="46"/>
      <c r="H45" s="25"/>
    </row>
    <row r="46" spans="1:8" ht="15" customHeight="1">
      <c r="A46" s="34"/>
      <c r="B46" s="48"/>
      <c r="C46" s="40"/>
      <c r="D46" s="37"/>
      <c r="E46" s="1"/>
      <c r="F46" s="1"/>
      <c r="G46" s="46"/>
      <c r="H46" s="25"/>
    </row>
    <row r="47" spans="1:8" ht="13.5" customHeight="1">
      <c r="A47" s="48"/>
      <c r="B47" s="131"/>
      <c r="C47" s="134"/>
      <c r="D47" s="37"/>
      <c r="E47" s="1"/>
      <c r="F47" s="1"/>
      <c r="G47" s="46"/>
      <c r="H47" s="25"/>
    </row>
    <row r="48" spans="1:8" ht="13.5" customHeight="1">
      <c r="A48" s="48"/>
      <c r="B48" s="23"/>
      <c r="C48" s="2"/>
      <c r="D48" s="37"/>
      <c r="E48" s="1"/>
      <c r="F48" s="1"/>
      <c r="G48" s="46"/>
      <c r="H48" s="25"/>
    </row>
    <row r="49" spans="1:8" ht="13.5" customHeight="1">
      <c r="A49" s="48"/>
      <c r="B49" s="23"/>
      <c r="C49" s="2"/>
      <c r="D49" s="37"/>
      <c r="E49" s="1"/>
      <c r="F49" s="1"/>
      <c r="G49" s="46"/>
      <c r="H49" s="25"/>
    </row>
    <row r="50" spans="1:8" ht="13.5" customHeight="1">
      <c r="A50" s="48"/>
      <c r="B50" s="23"/>
      <c r="C50" s="2"/>
      <c r="D50" s="37"/>
      <c r="E50" s="1"/>
      <c r="F50" s="1"/>
      <c r="G50" s="46"/>
      <c r="H50" s="25"/>
    </row>
    <row r="51" spans="1:8" ht="15" customHeight="1">
      <c r="A51" s="34"/>
      <c r="B51" s="48"/>
      <c r="C51" s="40"/>
      <c r="D51" s="37"/>
      <c r="E51" s="1"/>
      <c r="F51" s="1"/>
      <c r="G51" s="46"/>
      <c r="H51" s="25"/>
    </row>
    <row r="52" spans="1:8" ht="15" customHeight="1">
      <c r="A52" s="34"/>
      <c r="B52" s="48"/>
      <c r="C52" s="40"/>
      <c r="D52" s="37"/>
      <c r="E52" s="1"/>
      <c r="F52" s="1"/>
      <c r="G52" s="46"/>
      <c r="H52" s="25"/>
    </row>
    <row r="53" spans="1:8" ht="13.5" customHeight="1">
      <c r="A53" s="34"/>
      <c r="B53" s="131"/>
      <c r="C53" s="134"/>
      <c r="D53" s="37"/>
      <c r="E53" s="1"/>
      <c r="F53" s="1"/>
      <c r="G53" s="46"/>
      <c r="H53" s="25"/>
    </row>
    <row r="54" spans="1:8" ht="15" customHeight="1">
      <c r="A54" s="34"/>
      <c r="B54" s="23"/>
      <c r="C54" s="2"/>
      <c r="D54" s="37"/>
      <c r="E54" s="1"/>
      <c r="F54" s="1"/>
      <c r="G54" s="46"/>
      <c r="H54" s="25"/>
    </row>
    <row r="55" spans="1:8" ht="13.5" customHeight="1">
      <c r="A55" s="48"/>
      <c r="B55" s="131"/>
      <c r="C55" s="134"/>
      <c r="D55" s="37"/>
      <c r="E55" s="1"/>
      <c r="F55" s="1"/>
      <c r="G55" s="46"/>
      <c r="H55" s="25"/>
    </row>
    <row r="56" spans="1:8" ht="15" customHeight="1">
      <c r="A56" s="41"/>
      <c r="B56" s="51"/>
      <c r="C56" s="42"/>
      <c r="D56" s="43"/>
      <c r="E56" s="44"/>
      <c r="F56" s="44"/>
      <c r="G56" s="47"/>
      <c r="H56" s="52"/>
    </row>
    <row r="57" ht="13.5" customHeight="1">
      <c r="A57" s="29"/>
    </row>
    <row r="58" ht="13.5" customHeight="1">
      <c r="A58" s="29"/>
    </row>
  </sheetData>
  <sheetProtection/>
  <mergeCells count="36">
    <mergeCell ref="B53:C53"/>
    <mergeCell ref="B55:C55"/>
    <mergeCell ref="B27:C27"/>
    <mergeCell ref="B28:C28"/>
    <mergeCell ref="B29:C29"/>
    <mergeCell ref="B30:C30"/>
    <mergeCell ref="B42:C42"/>
    <mergeCell ref="B38:C38"/>
    <mergeCell ref="B21:C21"/>
    <mergeCell ref="B22:C22"/>
    <mergeCell ref="B19:C19"/>
    <mergeCell ref="B20:C20"/>
    <mergeCell ref="E4:E5"/>
    <mergeCell ref="B11:C11"/>
    <mergeCell ref="B15:C15"/>
    <mergeCell ref="B8:C8"/>
    <mergeCell ref="B10:C10"/>
    <mergeCell ref="F4:F5"/>
    <mergeCell ref="G4:H4"/>
    <mergeCell ref="B40:C40"/>
    <mergeCell ref="B7:C7"/>
    <mergeCell ref="B12:C12"/>
    <mergeCell ref="B16:C16"/>
    <mergeCell ref="B18:C18"/>
    <mergeCell ref="B9:C9"/>
    <mergeCell ref="B17:C17"/>
    <mergeCell ref="A4:D5"/>
    <mergeCell ref="B24:C24"/>
    <mergeCell ref="B31:C31"/>
    <mergeCell ref="B41:C41"/>
    <mergeCell ref="B47:C47"/>
    <mergeCell ref="B32:C32"/>
    <mergeCell ref="B25:C25"/>
    <mergeCell ref="B36:C36"/>
    <mergeCell ref="B37:C37"/>
    <mergeCell ref="B26:C26"/>
  </mergeCells>
  <printOptions horizontalCentered="1"/>
  <pageMargins left="0" right="0" top="0.3937007874015748" bottom="0.3937007874015748" header="0" footer="0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123"/>
  <dimension ref="A1:P117"/>
  <sheetViews>
    <sheetView showGridLines="0" tabSelected="1" workbookViewId="0" topLeftCell="A40">
      <selection activeCell="A60" sqref="A60"/>
    </sheetView>
  </sheetViews>
  <sheetFormatPr defaultColWidth="9.00390625" defaultRowHeight="15.75"/>
  <cols>
    <col min="1" max="1" width="2.25390625" style="121" customWidth="1"/>
    <col min="2" max="2" width="2.25390625" style="30" customWidth="1"/>
    <col min="3" max="3" width="17.625" style="116" customWidth="1"/>
    <col min="4" max="4" width="0.6171875" style="116" customWidth="1"/>
    <col min="5" max="5" width="16.125" style="122" customWidth="1"/>
    <col min="6" max="6" width="8.125" style="122" customWidth="1"/>
    <col min="7" max="7" width="1.875" style="127" customWidth="1"/>
    <col min="8" max="8" width="2.25390625" style="127" customWidth="1"/>
    <col min="9" max="9" width="17.875" style="127" customWidth="1"/>
    <col min="10" max="10" width="0.6171875" style="127" customWidth="1"/>
    <col min="11" max="11" width="16.125" style="127" customWidth="1"/>
    <col min="12" max="12" width="8.125" style="127" customWidth="1"/>
    <col min="13" max="16384" width="9.00390625" style="127" customWidth="1"/>
  </cols>
  <sheetData>
    <row r="1" spans="1:6" s="39" customFormat="1" ht="9" customHeight="1">
      <c r="A1" s="57"/>
      <c r="C1" s="58"/>
      <c r="D1" s="58"/>
      <c r="E1" s="59"/>
      <c r="F1" s="59"/>
    </row>
    <row r="2" spans="1:12" s="61" customFormat="1" ht="45" customHeight="1">
      <c r="A2" s="149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3" customFormat="1" ht="24.75" customHeight="1">
      <c r="A3" s="22"/>
      <c r="B3" s="62"/>
      <c r="C3" s="63" t="s">
        <v>23</v>
      </c>
      <c r="D3" s="63"/>
      <c r="E3" s="151" t="s">
        <v>122</v>
      </c>
      <c r="F3" s="152"/>
      <c r="G3" s="152"/>
      <c r="H3" s="152"/>
      <c r="I3" s="152"/>
      <c r="J3" s="64"/>
      <c r="K3" s="63"/>
      <c r="L3" s="65" t="s">
        <v>24</v>
      </c>
    </row>
    <row r="4" spans="1:12" s="68" customFormat="1" ht="21" customHeight="1">
      <c r="A4" s="130" t="s">
        <v>126</v>
      </c>
      <c r="B4" s="130"/>
      <c r="C4" s="130"/>
      <c r="D4" s="67"/>
      <c r="E4" s="145" t="s">
        <v>3</v>
      </c>
      <c r="F4" s="155" t="s">
        <v>4</v>
      </c>
      <c r="G4" s="130" t="s">
        <v>126</v>
      </c>
      <c r="H4" s="130"/>
      <c r="I4" s="130"/>
      <c r="J4" s="67"/>
      <c r="K4" s="145" t="s">
        <v>3</v>
      </c>
      <c r="L4" s="154" t="s">
        <v>4</v>
      </c>
    </row>
    <row r="5" spans="1:12" s="70" customFormat="1" ht="20.25" customHeight="1">
      <c r="A5" s="142"/>
      <c r="B5" s="142"/>
      <c r="C5" s="142"/>
      <c r="D5" s="69"/>
      <c r="E5" s="146"/>
      <c r="F5" s="156"/>
      <c r="G5" s="142"/>
      <c r="H5" s="142"/>
      <c r="I5" s="142"/>
      <c r="J5" s="69"/>
      <c r="K5" s="153"/>
      <c r="L5" s="153"/>
    </row>
    <row r="6" spans="1:12" s="76" customFormat="1" ht="24.75" customHeight="1">
      <c r="A6" s="66"/>
      <c r="B6" s="71" t="s">
        <v>25</v>
      </c>
      <c r="C6" s="67"/>
      <c r="D6" s="72"/>
      <c r="E6" s="73">
        <f>SUM(E7,E18,E27,E31,E43,E46,E49)</f>
        <v>2654749124.39</v>
      </c>
      <c r="F6" s="73">
        <f>IF(E$6&gt;0,(E6/E$6)*100,0)</f>
        <v>100</v>
      </c>
      <c r="G6" s="74"/>
      <c r="H6" s="71" t="s">
        <v>26</v>
      </c>
      <c r="I6" s="67"/>
      <c r="J6" s="72"/>
      <c r="K6" s="73">
        <f>K7+K17+K24+K27+K30</f>
        <v>2780564048</v>
      </c>
      <c r="L6" s="75">
        <f aca="true" t="shared" si="0" ref="L6:L35">IF(K$59&gt;0,(K6/K$59)*100,0)</f>
        <v>104.73923966879207</v>
      </c>
    </row>
    <row r="7" spans="1:12" s="78" customFormat="1" ht="13.5" customHeight="1">
      <c r="A7" s="147" t="s">
        <v>27</v>
      </c>
      <c r="B7" s="148"/>
      <c r="C7" s="148"/>
      <c r="D7" s="77"/>
      <c r="E7" s="73">
        <f>SUM(E8:E17)</f>
        <v>32764325.9</v>
      </c>
      <c r="F7" s="73">
        <f>IF(E$6&gt;0,(E7/E$6)*100,0)</f>
        <v>1.234177858803456</v>
      </c>
      <c r="G7" s="157" t="s">
        <v>28</v>
      </c>
      <c r="H7" s="148"/>
      <c r="I7" s="148"/>
      <c r="J7" s="77"/>
      <c r="K7" s="73">
        <f>SUM(K8:K16)</f>
        <v>1597609799</v>
      </c>
      <c r="L7" s="75">
        <f t="shared" si="0"/>
        <v>60.1793135299402</v>
      </c>
    </row>
    <row r="8" spans="1:12" s="87" customFormat="1" ht="13.5" customHeight="1">
      <c r="A8" s="22"/>
      <c r="B8" s="143" t="s">
        <v>29</v>
      </c>
      <c r="C8" s="144"/>
      <c r="D8" s="81"/>
      <c r="E8" s="82">
        <v>17167217.9</v>
      </c>
      <c r="F8" s="83">
        <f aca="true" t="shared" si="1" ref="F8:F27">IF(E$6&gt;0,(E8/E$6)*100,0)</f>
        <v>0.6466606483557888</v>
      </c>
      <c r="G8" s="84"/>
      <c r="H8" s="158" t="s">
        <v>30</v>
      </c>
      <c r="I8" s="144"/>
      <c r="J8" s="81"/>
      <c r="K8" s="82">
        <v>1051578201</v>
      </c>
      <c r="L8" s="86">
        <f t="shared" si="0"/>
        <v>39.61120813032111</v>
      </c>
    </row>
    <row r="9" spans="1:12" s="87" customFormat="1" ht="13.5" customHeight="1">
      <c r="A9" s="22"/>
      <c r="B9" s="143" t="s">
        <v>31</v>
      </c>
      <c r="C9" s="144"/>
      <c r="D9" s="81"/>
      <c r="E9" s="82"/>
      <c r="F9" s="83">
        <f t="shared" si="1"/>
        <v>0</v>
      </c>
      <c r="G9" s="84"/>
      <c r="H9" s="158" t="s">
        <v>32</v>
      </c>
      <c r="I9" s="144"/>
      <c r="J9" s="81"/>
      <c r="K9" s="82"/>
      <c r="L9" s="86">
        <f t="shared" si="0"/>
        <v>0</v>
      </c>
    </row>
    <row r="10" spans="1:12" s="87" customFormat="1" ht="13.5" customHeight="1">
      <c r="A10" s="22"/>
      <c r="B10" s="143" t="s">
        <v>33</v>
      </c>
      <c r="C10" s="143"/>
      <c r="D10" s="88"/>
      <c r="E10" s="82"/>
      <c r="F10" s="83">
        <f t="shared" si="1"/>
        <v>0</v>
      </c>
      <c r="G10" s="84"/>
      <c r="H10" s="143" t="s">
        <v>34</v>
      </c>
      <c r="I10" s="144"/>
      <c r="J10" s="81"/>
      <c r="K10" s="82"/>
      <c r="L10" s="86">
        <f t="shared" si="0"/>
        <v>0</v>
      </c>
    </row>
    <row r="11" spans="1:12" s="87" customFormat="1" ht="13.5" customHeight="1">
      <c r="A11" s="22"/>
      <c r="B11" s="143" t="s">
        <v>35</v>
      </c>
      <c r="C11" s="143"/>
      <c r="D11" s="88"/>
      <c r="E11" s="82"/>
      <c r="F11" s="83">
        <f t="shared" si="1"/>
        <v>0</v>
      </c>
      <c r="G11" s="84"/>
      <c r="H11" s="143" t="s">
        <v>36</v>
      </c>
      <c r="I11" s="144"/>
      <c r="J11" s="81"/>
      <c r="K11" s="82"/>
      <c r="L11" s="86">
        <f t="shared" si="0"/>
        <v>0</v>
      </c>
    </row>
    <row r="12" spans="1:12" s="87" customFormat="1" ht="13.5" customHeight="1">
      <c r="A12" s="22"/>
      <c r="B12" s="143" t="s">
        <v>37</v>
      </c>
      <c r="C12" s="143"/>
      <c r="D12" s="88"/>
      <c r="E12" s="82">
        <v>5364118</v>
      </c>
      <c r="F12" s="83">
        <f t="shared" si="1"/>
        <v>0.2020574355112576</v>
      </c>
      <c r="G12" s="89"/>
      <c r="H12" s="143" t="s">
        <v>38</v>
      </c>
      <c r="I12" s="144"/>
      <c r="J12" s="81"/>
      <c r="K12" s="82">
        <v>536039598</v>
      </c>
      <c r="L12" s="86">
        <f t="shared" si="0"/>
        <v>20.191723318608105</v>
      </c>
    </row>
    <row r="13" spans="1:12" s="87" customFormat="1" ht="13.5" customHeight="1">
      <c r="A13" s="22"/>
      <c r="B13" s="143" t="s">
        <v>39</v>
      </c>
      <c r="C13" s="143"/>
      <c r="D13" s="88"/>
      <c r="E13" s="82"/>
      <c r="F13" s="83">
        <f t="shared" si="1"/>
        <v>0</v>
      </c>
      <c r="G13" s="89"/>
      <c r="H13" s="143" t="s">
        <v>40</v>
      </c>
      <c r="I13" s="144"/>
      <c r="J13" s="81"/>
      <c r="K13" s="82"/>
      <c r="L13" s="86">
        <f t="shared" si="0"/>
        <v>0</v>
      </c>
    </row>
    <row r="14" spans="1:12" s="87" customFormat="1" ht="13.5" customHeight="1">
      <c r="A14" s="22"/>
      <c r="B14" s="143" t="s">
        <v>41</v>
      </c>
      <c r="C14" s="143"/>
      <c r="D14" s="88"/>
      <c r="E14" s="82"/>
      <c r="F14" s="83">
        <f t="shared" si="1"/>
        <v>0</v>
      </c>
      <c r="G14" s="89"/>
      <c r="H14" s="143" t="s">
        <v>42</v>
      </c>
      <c r="I14" s="144"/>
      <c r="J14" s="81"/>
      <c r="K14" s="82">
        <v>9992000</v>
      </c>
      <c r="L14" s="86">
        <f t="shared" si="0"/>
        <v>0.37638208101098564</v>
      </c>
    </row>
    <row r="15" spans="1:12" s="87" customFormat="1" ht="13.5" customHeight="1">
      <c r="A15" s="22"/>
      <c r="B15" s="143" t="s">
        <v>43</v>
      </c>
      <c r="C15" s="143"/>
      <c r="D15" s="88"/>
      <c r="E15" s="82">
        <v>10232990</v>
      </c>
      <c r="F15" s="83">
        <f t="shared" si="1"/>
        <v>0.3854597749364097</v>
      </c>
      <c r="G15" s="89"/>
      <c r="H15" s="143" t="s">
        <v>44</v>
      </c>
      <c r="I15" s="144"/>
      <c r="J15" s="81"/>
      <c r="K15" s="82"/>
      <c r="L15" s="86">
        <f t="shared" si="0"/>
        <v>0</v>
      </c>
    </row>
    <row r="16" spans="1:12" s="87" customFormat="1" ht="13.5" customHeight="1">
      <c r="A16" s="22"/>
      <c r="B16" s="143" t="s">
        <v>45</v>
      </c>
      <c r="C16" s="143"/>
      <c r="D16" s="88"/>
      <c r="E16" s="82"/>
      <c r="F16" s="83">
        <f t="shared" si="1"/>
        <v>0</v>
      </c>
      <c r="G16" s="90"/>
      <c r="H16" s="143" t="s">
        <v>46</v>
      </c>
      <c r="I16" s="143"/>
      <c r="J16" s="88"/>
      <c r="K16" s="82"/>
      <c r="L16" s="86">
        <f t="shared" si="0"/>
        <v>0</v>
      </c>
    </row>
    <row r="17" spans="1:12" s="87" customFormat="1" ht="13.5" customHeight="1">
      <c r="A17" s="22"/>
      <c r="B17" s="143" t="s">
        <v>47</v>
      </c>
      <c r="C17" s="143"/>
      <c r="D17" s="88"/>
      <c r="E17" s="82"/>
      <c r="F17" s="83">
        <f t="shared" si="1"/>
        <v>0</v>
      </c>
      <c r="G17" s="157" t="s">
        <v>48</v>
      </c>
      <c r="H17" s="147"/>
      <c r="I17" s="147"/>
      <c r="J17" s="77"/>
      <c r="K17" s="73">
        <f>SUM(K18:K23)</f>
        <v>0</v>
      </c>
      <c r="L17" s="75">
        <f t="shared" si="0"/>
        <v>0</v>
      </c>
    </row>
    <row r="18" spans="1:12" s="87" customFormat="1" ht="13.5" customHeight="1">
      <c r="A18" s="147" t="s">
        <v>49</v>
      </c>
      <c r="B18" s="148"/>
      <c r="C18" s="148"/>
      <c r="D18" s="88"/>
      <c r="E18" s="73">
        <f>SUM(E19:E26)</f>
        <v>0</v>
      </c>
      <c r="F18" s="73">
        <f t="shared" si="1"/>
        <v>0</v>
      </c>
      <c r="G18" s="89"/>
      <c r="H18" s="159" t="s">
        <v>50</v>
      </c>
      <c r="I18" s="160"/>
      <c r="J18" s="91"/>
      <c r="K18" s="82"/>
      <c r="L18" s="86">
        <f t="shared" si="0"/>
        <v>0</v>
      </c>
    </row>
    <row r="19" spans="2:12" s="87" customFormat="1" ht="13.5" customHeight="1">
      <c r="B19" s="143" t="s">
        <v>51</v>
      </c>
      <c r="C19" s="143"/>
      <c r="D19" s="77"/>
      <c r="E19" s="82"/>
      <c r="F19" s="83">
        <f t="shared" si="1"/>
        <v>0</v>
      </c>
      <c r="G19" s="84"/>
      <c r="H19" s="143" t="s">
        <v>52</v>
      </c>
      <c r="I19" s="144"/>
      <c r="J19" s="81"/>
      <c r="K19" s="82"/>
      <c r="L19" s="86">
        <f t="shared" si="0"/>
        <v>0</v>
      </c>
    </row>
    <row r="20" spans="1:12" s="78" customFormat="1" ht="13.5" customHeight="1">
      <c r="A20" s="92"/>
      <c r="B20" s="143" t="s">
        <v>53</v>
      </c>
      <c r="C20" s="143"/>
      <c r="D20" s="88"/>
      <c r="E20" s="82"/>
      <c r="F20" s="83">
        <f t="shared" si="1"/>
        <v>0</v>
      </c>
      <c r="G20" s="89"/>
      <c r="H20" s="143" t="s">
        <v>54</v>
      </c>
      <c r="I20" s="144"/>
      <c r="J20" s="81"/>
      <c r="K20" s="82"/>
      <c r="L20" s="86">
        <f t="shared" si="0"/>
        <v>0</v>
      </c>
    </row>
    <row r="21" spans="1:12" s="78" customFormat="1" ht="13.5" customHeight="1">
      <c r="A21" s="22"/>
      <c r="B21" s="143" t="s">
        <v>55</v>
      </c>
      <c r="C21" s="143"/>
      <c r="D21" s="88"/>
      <c r="E21" s="82"/>
      <c r="F21" s="83">
        <f t="shared" si="1"/>
        <v>0</v>
      </c>
      <c r="G21" s="84"/>
      <c r="H21" s="143" t="s">
        <v>56</v>
      </c>
      <c r="I21" s="144"/>
      <c r="J21" s="81"/>
      <c r="K21" s="82"/>
      <c r="L21" s="86">
        <f t="shared" si="0"/>
        <v>0</v>
      </c>
    </row>
    <row r="22" spans="1:12" s="87" customFormat="1" ht="13.5" customHeight="1">
      <c r="A22" s="22"/>
      <c r="B22" s="143" t="s">
        <v>57</v>
      </c>
      <c r="C22" s="143"/>
      <c r="D22" s="88"/>
      <c r="E22" s="82"/>
      <c r="F22" s="83">
        <f t="shared" si="1"/>
        <v>0</v>
      </c>
      <c r="G22" s="84"/>
      <c r="H22" s="143" t="s">
        <v>58</v>
      </c>
      <c r="I22" s="144"/>
      <c r="J22" s="81"/>
      <c r="K22" s="82"/>
      <c r="L22" s="86">
        <f t="shared" si="0"/>
        <v>0</v>
      </c>
    </row>
    <row r="23" spans="1:12" s="87" customFormat="1" ht="13.5" customHeight="1">
      <c r="A23" s="22"/>
      <c r="B23" s="143" t="s">
        <v>59</v>
      </c>
      <c r="C23" s="143"/>
      <c r="D23" s="88"/>
      <c r="E23" s="82"/>
      <c r="F23" s="83">
        <f t="shared" si="1"/>
        <v>0</v>
      </c>
      <c r="G23" s="84"/>
      <c r="H23" s="143" t="s">
        <v>60</v>
      </c>
      <c r="I23" s="144"/>
      <c r="J23" s="81"/>
      <c r="K23" s="82"/>
      <c r="L23" s="86">
        <f t="shared" si="0"/>
        <v>0</v>
      </c>
    </row>
    <row r="24" spans="1:12" s="87" customFormat="1" ht="13.5" customHeight="1">
      <c r="A24" s="22"/>
      <c r="B24" s="143" t="s">
        <v>61</v>
      </c>
      <c r="C24" s="143"/>
      <c r="D24" s="88"/>
      <c r="E24" s="82"/>
      <c r="F24" s="83">
        <f t="shared" si="1"/>
        <v>0</v>
      </c>
      <c r="G24" s="157" t="s">
        <v>62</v>
      </c>
      <c r="H24" s="147"/>
      <c r="I24" s="147"/>
      <c r="J24" s="77"/>
      <c r="K24" s="73">
        <f>SUM(K25:K26)</f>
        <v>0</v>
      </c>
      <c r="L24" s="75">
        <f t="shared" si="0"/>
        <v>0</v>
      </c>
    </row>
    <row r="25" spans="1:12" s="87" customFormat="1" ht="13.5" customHeight="1">
      <c r="A25" s="22"/>
      <c r="B25" s="143" t="s">
        <v>63</v>
      </c>
      <c r="C25" s="143"/>
      <c r="D25" s="88"/>
      <c r="E25" s="82"/>
      <c r="F25" s="83">
        <f t="shared" si="1"/>
        <v>0</v>
      </c>
      <c r="G25" s="84"/>
      <c r="H25" s="143" t="s">
        <v>64</v>
      </c>
      <c r="I25" s="144"/>
      <c r="J25" s="81"/>
      <c r="K25" s="82"/>
      <c r="L25" s="86">
        <f t="shared" si="0"/>
        <v>0</v>
      </c>
    </row>
    <row r="26" spans="1:12" s="87" customFormat="1" ht="13.5" customHeight="1">
      <c r="A26" s="22"/>
      <c r="B26" s="143" t="s">
        <v>65</v>
      </c>
      <c r="C26" s="143"/>
      <c r="D26" s="88"/>
      <c r="E26" s="82"/>
      <c r="F26" s="83">
        <f t="shared" si="1"/>
        <v>0</v>
      </c>
      <c r="G26" s="84"/>
      <c r="H26" s="143" t="s">
        <v>66</v>
      </c>
      <c r="I26" s="144"/>
      <c r="J26" s="81"/>
      <c r="K26" s="82"/>
      <c r="L26" s="86">
        <f t="shared" si="0"/>
        <v>0</v>
      </c>
    </row>
    <row r="27" spans="1:12" s="87" customFormat="1" ht="13.5" customHeight="1">
      <c r="A27" s="147" t="s">
        <v>67</v>
      </c>
      <c r="B27" s="148"/>
      <c r="C27" s="148"/>
      <c r="D27" s="88"/>
      <c r="E27" s="73">
        <f>SUM(E28:E30)</f>
        <v>0</v>
      </c>
      <c r="F27" s="73">
        <f t="shared" si="1"/>
        <v>0</v>
      </c>
      <c r="G27" s="157" t="s">
        <v>68</v>
      </c>
      <c r="H27" s="147"/>
      <c r="I27" s="147"/>
      <c r="J27" s="77"/>
      <c r="K27" s="73">
        <f>K28+K29</f>
        <v>485486833</v>
      </c>
      <c r="L27" s="75">
        <f t="shared" si="0"/>
        <v>18.287484438347963</v>
      </c>
    </row>
    <row r="28" spans="1:12" s="87" customFormat="1" ht="13.5" customHeight="1">
      <c r="A28" s="22"/>
      <c r="B28" s="143" t="s">
        <v>69</v>
      </c>
      <c r="C28" s="143"/>
      <c r="D28" s="88"/>
      <c r="E28" s="82"/>
      <c r="F28" s="83">
        <f>IF(E$6&gt;0,(E28/E$6)*100,0)</f>
        <v>0</v>
      </c>
      <c r="G28" s="60"/>
      <c r="H28" s="143" t="s">
        <v>70</v>
      </c>
      <c r="I28" s="144"/>
      <c r="J28" s="77"/>
      <c r="K28" s="82">
        <v>485486833</v>
      </c>
      <c r="L28" s="86">
        <f t="shared" si="0"/>
        <v>18.287484438347963</v>
      </c>
    </row>
    <row r="29" spans="2:12" s="78" customFormat="1" ht="13.5" customHeight="1">
      <c r="B29" s="143" t="s">
        <v>71</v>
      </c>
      <c r="C29" s="143"/>
      <c r="D29" s="77"/>
      <c r="E29" s="82"/>
      <c r="F29" s="83">
        <f>IF(E$6&gt;0,(E29/E$6)*100,0)</f>
        <v>0</v>
      </c>
      <c r="G29" s="89"/>
      <c r="H29" s="143" t="s">
        <v>72</v>
      </c>
      <c r="I29" s="144"/>
      <c r="J29" s="81"/>
      <c r="K29" s="82"/>
      <c r="L29" s="86">
        <f t="shared" si="0"/>
        <v>0</v>
      </c>
    </row>
    <row r="30" spans="1:12" s="78" customFormat="1" ht="13.5" customHeight="1">
      <c r="A30" s="22"/>
      <c r="B30" s="143" t="s">
        <v>73</v>
      </c>
      <c r="C30" s="143"/>
      <c r="D30" s="88"/>
      <c r="E30" s="82"/>
      <c r="F30" s="83">
        <f>IF(E$6&gt;0,(E30/E$6)*100,0)</f>
        <v>0</v>
      </c>
      <c r="G30" s="157" t="s">
        <v>74</v>
      </c>
      <c r="H30" s="147"/>
      <c r="I30" s="147"/>
      <c r="J30" s="77"/>
      <c r="K30" s="73">
        <f>SUM(K31:K35)</f>
        <v>697467416</v>
      </c>
      <c r="L30" s="75">
        <f t="shared" si="0"/>
        <v>26.272441700503883</v>
      </c>
    </row>
    <row r="31" spans="1:12" s="78" customFormat="1" ht="13.5" customHeight="1">
      <c r="A31" s="147" t="s">
        <v>75</v>
      </c>
      <c r="B31" s="148"/>
      <c r="C31" s="148"/>
      <c r="D31" s="88"/>
      <c r="E31" s="73">
        <f>SUM(E32:E42)</f>
        <v>0</v>
      </c>
      <c r="F31" s="73">
        <f>IF(E$6&gt;0,(E31/E$6)*100,0)</f>
        <v>0</v>
      </c>
      <c r="G31" s="89"/>
      <c r="H31" s="143" t="s">
        <v>76</v>
      </c>
      <c r="I31" s="144"/>
      <c r="J31" s="81"/>
      <c r="K31" s="82"/>
      <c r="L31" s="86">
        <f t="shared" si="0"/>
        <v>0</v>
      </c>
    </row>
    <row r="32" spans="1:12" s="78" customFormat="1" ht="13.5" customHeight="1">
      <c r="A32" s="22"/>
      <c r="B32" s="143" t="s">
        <v>77</v>
      </c>
      <c r="C32" s="143"/>
      <c r="D32" s="88"/>
      <c r="E32" s="82"/>
      <c r="F32" s="83">
        <f aca="true" t="shared" si="2" ref="F32:F50">IF(E$6&gt;0,(E32/E$6)*100,0)</f>
        <v>0</v>
      </c>
      <c r="G32" s="89"/>
      <c r="H32" s="143" t="s">
        <v>78</v>
      </c>
      <c r="I32" s="144"/>
      <c r="J32" s="81"/>
      <c r="K32" s="82">
        <v>697467416</v>
      </c>
      <c r="L32" s="86">
        <f t="shared" si="0"/>
        <v>26.272441700503883</v>
      </c>
    </row>
    <row r="33" spans="2:12" s="78" customFormat="1" ht="13.5" customHeight="1">
      <c r="B33" s="143" t="s">
        <v>79</v>
      </c>
      <c r="C33" s="143"/>
      <c r="D33" s="77"/>
      <c r="E33" s="82"/>
      <c r="F33" s="83">
        <f t="shared" si="2"/>
        <v>0</v>
      </c>
      <c r="G33" s="89"/>
      <c r="H33" s="143" t="s">
        <v>80</v>
      </c>
      <c r="I33" s="144"/>
      <c r="J33" s="81"/>
      <c r="K33" s="82"/>
      <c r="L33" s="86">
        <f t="shared" si="0"/>
        <v>0</v>
      </c>
    </row>
    <row r="34" spans="1:12" s="87" customFormat="1" ht="13.5" customHeight="1">
      <c r="A34" s="22"/>
      <c r="B34" s="143" t="s">
        <v>81</v>
      </c>
      <c r="C34" s="143"/>
      <c r="D34" s="88"/>
      <c r="E34" s="82"/>
      <c r="F34" s="83">
        <f t="shared" si="2"/>
        <v>0</v>
      </c>
      <c r="G34" s="84"/>
      <c r="H34" s="143" t="s">
        <v>82</v>
      </c>
      <c r="I34" s="144"/>
      <c r="J34" s="81"/>
      <c r="K34" s="82"/>
      <c r="L34" s="86">
        <f t="shared" si="0"/>
        <v>0</v>
      </c>
    </row>
    <row r="35" spans="1:12" s="87" customFormat="1" ht="13.5" customHeight="1">
      <c r="A35" s="22"/>
      <c r="B35" s="143" t="s">
        <v>83</v>
      </c>
      <c r="C35" s="143"/>
      <c r="D35" s="88"/>
      <c r="E35" s="82"/>
      <c r="F35" s="83">
        <f t="shared" si="2"/>
        <v>0</v>
      </c>
      <c r="G35" s="84"/>
      <c r="H35" s="143" t="s">
        <v>84</v>
      </c>
      <c r="I35" s="144"/>
      <c r="J35" s="81"/>
      <c r="K35" s="82"/>
      <c r="L35" s="86">
        <f t="shared" si="0"/>
        <v>0</v>
      </c>
    </row>
    <row r="36" spans="1:12" s="87" customFormat="1" ht="13.5" customHeight="1">
      <c r="A36" s="22"/>
      <c r="B36" s="143" t="s">
        <v>85</v>
      </c>
      <c r="C36" s="143"/>
      <c r="D36" s="88"/>
      <c r="E36" s="82"/>
      <c r="F36" s="83">
        <f t="shared" si="2"/>
        <v>0</v>
      </c>
      <c r="G36" s="89"/>
      <c r="H36" s="143"/>
      <c r="I36" s="144"/>
      <c r="J36" s="81"/>
      <c r="K36" s="83"/>
      <c r="L36" s="86"/>
    </row>
    <row r="37" spans="1:12" s="87" customFormat="1" ht="13.5" customHeight="1">
      <c r="A37" s="22"/>
      <c r="B37" s="143" t="s">
        <v>86</v>
      </c>
      <c r="C37" s="143"/>
      <c r="D37" s="88"/>
      <c r="E37" s="82"/>
      <c r="F37" s="83">
        <f t="shared" si="2"/>
        <v>0</v>
      </c>
      <c r="G37" s="84"/>
      <c r="H37" s="161" t="s">
        <v>87</v>
      </c>
      <c r="I37" s="162"/>
      <c r="J37" s="93"/>
      <c r="K37" s="73">
        <f>K38+K41+K43+K47+K54+K56</f>
        <v>-125814923.61000061</v>
      </c>
      <c r="L37" s="75">
        <f aca="true" t="shared" si="3" ref="L37:L56">IF(K$59&gt;0,(K37/K$59)*100,0)</f>
        <v>-4.739239668792056</v>
      </c>
    </row>
    <row r="38" spans="1:12" s="87" customFormat="1" ht="13.5" customHeight="1">
      <c r="A38" s="22"/>
      <c r="B38" s="143" t="s">
        <v>88</v>
      </c>
      <c r="C38" s="143"/>
      <c r="D38" s="88"/>
      <c r="E38" s="82"/>
      <c r="F38" s="83">
        <f t="shared" si="2"/>
        <v>0</v>
      </c>
      <c r="G38" s="157" t="s">
        <v>89</v>
      </c>
      <c r="H38" s="147"/>
      <c r="I38" s="147"/>
      <c r="J38" s="77"/>
      <c r="K38" s="73">
        <f>SUM(K39:K40)</f>
        <v>8354231264</v>
      </c>
      <c r="L38" s="75">
        <f t="shared" si="3"/>
        <v>314.69004687663704</v>
      </c>
    </row>
    <row r="39" spans="1:12" s="87" customFormat="1" ht="13.5" customHeight="1">
      <c r="A39" s="22"/>
      <c r="B39" s="143" t="s">
        <v>90</v>
      </c>
      <c r="C39" s="143"/>
      <c r="D39" s="88"/>
      <c r="E39" s="82"/>
      <c r="F39" s="83">
        <f t="shared" si="2"/>
        <v>0</v>
      </c>
      <c r="G39" s="90"/>
      <c r="H39" s="143" t="s">
        <v>89</v>
      </c>
      <c r="I39" s="144"/>
      <c r="J39" s="81"/>
      <c r="K39" s="82">
        <v>2624000000</v>
      </c>
      <c r="L39" s="86">
        <f t="shared" si="3"/>
        <v>98.84173144243658</v>
      </c>
    </row>
    <row r="40" spans="1:12" s="87" customFormat="1" ht="13.5" customHeight="1">
      <c r="A40" s="22"/>
      <c r="B40" s="143" t="s">
        <v>91</v>
      </c>
      <c r="C40" s="143"/>
      <c r="D40" s="88"/>
      <c r="E40" s="82"/>
      <c r="F40" s="83">
        <f t="shared" si="2"/>
        <v>0</v>
      </c>
      <c r="G40" s="89"/>
      <c r="H40" s="143" t="s">
        <v>92</v>
      </c>
      <c r="I40" s="144"/>
      <c r="J40" s="81"/>
      <c r="K40" s="82">
        <v>5730231264</v>
      </c>
      <c r="L40" s="86">
        <f t="shared" si="3"/>
        <v>215.84831543420046</v>
      </c>
    </row>
    <row r="41" spans="1:12" s="87" customFormat="1" ht="13.5" customHeight="1">
      <c r="A41" s="22"/>
      <c r="B41" s="143" t="s">
        <v>93</v>
      </c>
      <c r="C41" s="143"/>
      <c r="D41" s="88"/>
      <c r="E41" s="82"/>
      <c r="F41" s="83">
        <f t="shared" si="2"/>
        <v>0</v>
      </c>
      <c r="G41" s="157" t="s">
        <v>94</v>
      </c>
      <c r="H41" s="147"/>
      <c r="I41" s="147"/>
      <c r="J41" s="77"/>
      <c r="K41" s="73">
        <f>K42</f>
        <v>0</v>
      </c>
      <c r="L41" s="75">
        <f t="shared" si="3"/>
        <v>0</v>
      </c>
    </row>
    <row r="42" spans="1:12" s="87" customFormat="1" ht="13.5" customHeight="1">
      <c r="A42" s="22"/>
      <c r="B42" s="143" t="s">
        <v>95</v>
      </c>
      <c r="C42" s="143"/>
      <c r="D42" s="88"/>
      <c r="E42" s="82"/>
      <c r="F42" s="83">
        <f t="shared" si="2"/>
        <v>0</v>
      </c>
      <c r="G42" s="90"/>
      <c r="H42" s="143" t="s">
        <v>94</v>
      </c>
      <c r="I42" s="143"/>
      <c r="J42" s="88"/>
      <c r="K42" s="82"/>
      <c r="L42" s="86">
        <f t="shared" si="3"/>
        <v>0</v>
      </c>
    </row>
    <row r="43" spans="1:16" s="87" customFormat="1" ht="13.5" customHeight="1">
      <c r="A43" s="147" t="s">
        <v>96</v>
      </c>
      <c r="B43" s="148"/>
      <c r="C43" s="148"/>
      <c r="D43" s="88"/>
      <c r="E43" s="73">
        <f>SUM(E44:E45)</f>
        <v>0</v>
      </c>
      <c r="F43" s="73">
        <f t="shared" si="2"/>
        <v>0</v>
      </c>
      <c r="G43" s="157" t="s">
        <v>97</v>
      </c>
      <c r="H43" s="147"/>
      <c r="I43" s="147"/>
      <c r="J43" s="77"/>
      <c r="K43" s="73">
        <f>SUM(K44:K46)</f>
        <v>-8806828369.61</v>
      </c>
      <c r="L43" s="75">
        <f t="shared" si="3"/>
        <v>-331.7386297898717</v>
      </c>
      <c r="M43" s="92"/>
      <c r="N43" s="85"/>
      <c r="O43" s="50"/>
      <c r="P43" s="94"/>
    </row>
    <row r="44" spans="1:16" s="87" customFormat="1" ht="13.5" customHeight="1">
      <c r="A44" s="22"/>
      <c r="B44" s="143" t="s">
        <v>98</v>
      </c>
      <c r="C44" s="143"/>
      <c r="D44" s="88"/>
      <c r="E44" s="82"/>
      <c r="F44" s="83">
        <f t="shared" si="2"/>
        <v>0</v>
      </c>
      <c r="G44" s="95"/>
      <c r="H44" s="143" t="s">
        <v>99</v>
      </c>
      <c r="I44" s="143"/>
      <c r="J44" s="88"/>
      <c r="K44" s="82"/>
      <c r="L44" s="86">
        <f t="shared" si="3"/>
        <v>0</v>
      </c>
      <c r="M44" s="92"/>
      <c r="N44" s="85"/>
      <c r="O44" s="50"/>
      <c r="P44" s="94"/>
    </row>
    <row r="45" spans="2:16" s="87" customFormat="1" ht="13.5" customHeight="1">
      <c r="B45" s="143" t="s">
        <v>100</v>
      </c>
      <c r="C45" s="143"/>
      <c r="D45" s="77"/>
      <c r="E45" s="82"/>
      <c r="F45" s="83">
        <f t="shared" si="2"/>
        <v>0</v>
      </c>
      <c r="G45" s="90"/>
      <c r="H45" s="143" t="s">
        <v>101</v>
      </c>
      <c r="I45" s="143"/>
      <c r="J45" s="88"/>
      <c r="K45" s="82">
        <v>-8242707</v>
      </c>
      <c r="L45" s="86">
        <f t="shared" si="3"/>
        <v>-0.3104891126725199</v>
      </c>
      <c r="M45" s="92"/>
      <c r="N45" s="85"/>
      <c r="O45" s="50"/>
      <c r="P45" s="94"/>
    </row>
    <row r="46" spans="1:16" s="78" customFormat="1" ht="13.5" customHeight="1">
      <c r="A46" s="147" t="s">
        <v>102</v>
      </c>
      <c r="B46" s="148"/>
      <c r="C46" s="148"/>
      <c r="D46" s="88"/>
      <c r="E46" s="73">
        <f>E47+E48</f>
        <v>0</v>
      </c>
      <c r="F46" s="73">
        <f t="shared" si="2"/>
        <v>0</v>
      </c>
      <c r="G46" s="84"/>
      <c r="H46" s="143" t="s">
        <v>103</v>
      </c>
      <c r="I46" s="144"/>
      <c r="J46" s="81"/>
      <c r="K46" s="82">
        <v>-8798585662.61</v>
      </c>
      <c r="L46" s="86">
        <f t="shared" si="3"/>
        <v>-331.42814067719917</v>
      </c>
      <c r="M46" s="92"/>
      <c r="N46" s="85"/>
      <c r="O46" s="50"/>
      <c r="P46" s="94"/>
    </row>
    <row r="47" spans="1:16" s="78" customFormat="1" ht="13.5" customHeight="1">
      <c r="A47" s="22"/>
      <c r="B47" s="143" t="s">
        <v>104</v>
      </c>
      <c r="C47" s="143"/>
      <c r="D47" s="88"/>
      <c r="E47" s="82"/>
      <c r="F47" s="83">
        <f t="shared" si="2"/>
        <v>0</v>
      </c>
      <c r="G47" s="157" t="s">
        <v>105</v>
      </c>
      <c r="H47" s="147"/>
      <c r="I47" s="147"/>
      <c r="J47" s="77"/>
      <c r="K47" s="73">
        <f>SUM(K48:K53)</f>
        <v>326782182</v>
      </c>
      <c r="L47" s="75">
        <f t="shared" si="3"/>
        <v>12.309343244442621</v>
      </c>
      <c r="M47" s="92"/>
      <c r="N47" s="85"/>
      <c r="O47" s="50"/>
      <c r="P47" s="94"/>
    </row>
    <row r="48" spans="1:16" s="87" customFormat="1" ht="13.5" customHeight="1">
      <c r="A48" s="22"/>
      <c r="B48" s="143" t="s">
        <v>106</v>
      </c>
      <c r="C48" s="143"/>
      <c r="D48" s="77"/>
      <c r="E48" s="73"/>
      <c r="F48" s="83">
        <f t="shared" si="2"/>
        <v>0</v>
      </c>
      <c r="G48" s="95"/>
      <c r="H48" s="143" t="s">
        <v>107</v>
      </c>
      <c r="I48" s="143"/>
      <c r="J48" s="88"/>
      <c r="K48" s="82"/>
      <c r="L48" s="86">
        <f t="shared" si="3"/>
        <v>0</v>
      </c>
      <c r="M48" s="92"/>
      <c r="N48" s="85"/>
      <c r="O48" s="50"/>
      <c r="P48" s="94"/>
    </row>
    <row r="49" spans="1:16" s="87" customFormat="1" ht="14.25" customHeight="1">
      <c r="A49" s="147" t="s">
        <v>108</v>
      </c>
      <c r="B49" s="148"/>
      <c r="C49" s="148"/>
      <c r="D49" s="77"/>
      <c r="E49" s="73">
        <f>SUM(E50:E54)</f>
        <v>2621984798.49</v>
      </c>
      <c r="F49" s="73">
        <f t="shared" si="2"/>
        <v>98.76582214119654</v>
      </c>
      <c r="G49" s="95"/>
      <c r="H49" s="143" t="s">
        <v>109</v>
      </c>
      <c r="I49" s="143"/>
      <c r="J49" s="88"/>
      <c r="K49" s="82"/>
      <c r="L49" s="86">
        <f t="shared" si="3"/>
        <v>0</v>
      </c>
      <c r="M49" s="92"/>
      <c r="N49" s="85"/>
      <c r="O49" s="50"/>
      <c r="P49" s="94"/>
    </row>
    <row r="50" spans="1:16" s="97" customFormat="1" ht="13.5" customHeight="1">
      <c r="A50" s="22"/>
      <c r="B50" s="143" t="s">
        <v>110</v>
      </c>
      <c r="C50" s="143"/>
      <c r="D50" s="88"/>
      <c r="E50" s="82">
        <v>2621981798.49</v>
      </c>
      <c r="F50" s="83">
        <f t="shared" si="2"/>
        <v>98.76570913616821</v>
      </c>
      <c r="G50" s="96"/>
      <c r="H50" s="143" t="s">
        <v>111</v>
      </c>
      <c r="I50" s="143"/>
      <c r="J50" s="88"/>
      <c r="K50" s="82"/>
      <c r="L50" s="86">
        <f t="shared" si="3"/>
        <v>0</v>
      </c>
      <c r="M50" s="92"/>
      <c r="N50" s="85"/>
      <c r="O50" s="50"/>
      <c r="P50" s="94"/>
    </row>
    <row r="51" spans="1:12" s="99" customFormat="1" ht="13.5" customHeight="1">
      <c r="A51" s="97"/>
      <c r="B51" s="143" t="s">
        <v>112</v>
      </c>
      <c r="C51" s="143"/>
      <c r="D51" s="77"/>
      <c r="E51" s="82">
        <v>3000</v>
      </c>
      <c r="F51" s="83"/>
      <c r="G51" s="95"/>
      <c r="H51" s="163" t="s">
        <v>113</v>
      </c>
      <c r="I51" s="163"/>
      <c r="J51" s="98"/>
      <c r="K51" s="82"/>
      <c r="L51" s="86">
        <f t="shared" si="3"/>
        <v>0</v>
      </c>
    </row>
    <row r="52" spans="1:12" s="100" customFormat="1" ht="13.5" customHeight="1">
      <c r="A52" s="22"/>
      <c r="B52" s="143" t="s">
        <v>114</v>
      </c>
      <c r="C52" s="143"/>
      <c r="D52" s="88"/>
      <c r="E52" s="82"/>
      <c r="F52" s="83">
        <f>IF(E$6&gt;0,(E52/E$6)*100,0)</f>
        <v>0</v>
      </c>
      <c r="H52" s="163" t="s">
        <v>115</v>
      </c>
      <c r="I52" s="163"/>
      <c r="J52" s="77"/>
      <c r="K52" s="82">
        <v>326782182</v>
      </c>
      <c r="L52" s="86">
        <f t="shared" si="3"/>
        <v>12.309343244442621</v>
      </c>
    </row>
    <row r="53" spans="1:12" s="100" customFormat="1" ht="13.5" customHeight="1">
      <c r="A53" s="22"/>
      <c r="B53" s="143" t="s">
        <v>116</v>
      </c>
      <c r="C53" s="143"/>
      <c r="D53" s="88"/>
      <c r="E53" s="82"/>
      <c r="F53" s="83">
        <f>IF(E$6&gt;0,(E53/E$6)*100,0)</f>
        <v>0</v>
      </c>
      <c r="G53" s="95"/>
      <c r="H53" s="163" t="s">
        <v>117</v>
      </c>
      <c r="I53" s="163"/>
      <c r="J53" s="88"/>
      <c r="K53" s="82"/>
      <c r="L53" s="86">
        <f t="shared" si="3"/>
        <v>0</v>
      </c>
    </row>
    <row r="54" spans="1:12" s="100" customFormat="1" ht="15" customHeight="1">
      <c r="A54" s="22"/>
      <c r="B54" s="143" t="s">
        <v>118</v>
      </c>
      <c r="C54" s="144"/>
      <c r="D54" s="88"/>
      <c r="E54" s="82"/>
      <c r="F54" s="83">
        <f>IF(E$6&gt;0,(E54/E$6)*100,0)</f>
        <v>0</v>
      </c>
      <c r="G54" s="157" t="s">
        <v>119</v>
      </c>
      <c r="H54" s="147"/>
      <c r="I54" s="147"/>
      <c r="J54" s="77"/>
      <c r="K54" s="73">
        <f>K55</f>
        <v>0</v>
      </c>
      <c r="L54" s="75">
        <f t="shared" si="3"/>
        <v>0</v>
      </c>
    </row>
    <row r="55" spans="1:12" s="100" customFormat="1" ht="13.5" customHeight="1">
      <c r="A55" s="22"/>
      <c r="D55" s="88"/>
      <c r="E55" s="83"/>
      <c r="F55" s="83"/>
      <c r="G55" s="101"/>
      <c r="H55" s="143" t="s">
        <v>119</v>
      </c>
      <c r="I55" s="143"/>
      <c r="J55" s="88"/>
      <c r="K55" s="82"/>
      <c r="L55" s="86">
        <f t="shared" si="3"/>
        <v>0</v>
      </c>
    </row>
    <row r="56" spans="1:12" s="100" customFormat="1" ht="13.5" customHeight="1">
      <c r="A56" s="22"/>
      <c r="D56" s="81"/>
      <c r="E56" s="83"/>
      <c r="F56" s="83"/>
      <c r="G56" s="157" t="s">
        <v>120</v>
      </c>
      <c r="H56" s="147"/>
      <c r="I56" s="147"/>
      <c r="J56" s="88"/>
      <c r="K56" s="73">
        <f>K57</f>
        <v>0</v>
      </c>
      <c r="L56" s="75">
        <f t="shared" si="3"/>
        <v>0</v>
      </c>
    </row>
    <row r="57" spans="1:12" s="100" customFormat="1" ht="13.5" customHeight="1">
      <c r="A57" s="22"/>
      <c r="D57" s="81"/>
      <c r="E57" s="83"/>
      <c r="F57" s="83"/>
      <c r="G57" s="101"/>
      <c r="H57" s="143" t="s">
        <v>120</v>
      </c>
      <c r="I57" s="143"/>
      <c r="J57" s="88"/>
      <c r="K57" s="82"/>
      <c r="L57" s="86">
        <f>IF(K$59&gt;0,(K57/K$59)*100,0)</f>
        <v>0</v>
      </c>
    </row>
    <row r="58" spans="1:12" s="100" customFormat="1" ht="12" customHeight="1">
      <c r="A58" s="22"/>
      <c r="B58" s="79"/>
      <c r="C58" s="80"/>
      <c r="D58" s="81"/>
      <c r="E58" s="83"/>
      <c r="F58" s="83"/>
      <c r="G58" s="60"/>
      <c r="H58" s="102"/>
      <c r="I58" s="102"/>
      <c r="J58" s="103"/>
      <c r="K58" s="83"/>
      <c r="L58" s="86"/>
    </row>
    <row r="59" spans="1:12" s="111" customFormat="1" ht="15.75" customHeight="1">
      <c r="A59" s="104"/>
      <c r="B59" s="105" t="s">
        <v>121</v>
      </c>
      <c r="C59" s="106"/>
      <c r="D59" s="107"/>
      <c r="E59" s="108">
        <f>E6</f>
        <v>2654749124.39</v>
      </c>
      <c r="F59" s="108">
        <f>F6</f>
        <v>100</v>
      </c>
      <c r="G59" s="109"/>
      <c r="H59" s="105" t="s">
        <v>121</v>
      </c>
      <c r="I59" s="106"/>
      <c r="J59" s="107"/>
      <c r="K59" s="108">
        <f>K6+K37</f>
        <v>2654749124.3899994</v>
      </c>
      <c r="L59" s="110">
        <f>IF(K$59&gt;0,(K59/K$59)*100,0)</f>
        <v>100</v>
      </c>
    </row>
    <row r="60" spans="1:12" s="116" customFormat="1" ht="15" customHeight="1">
      <c r="A60" s="112" t="s">
        <v>127</v>
      </c>
      <c r="B60" s="113"/>
      <c r="C60" s="113"/>
      <c r="D60" s="114"/>
      <c r="E60" s="115"/>
      <c r="F60" s="114"/>
      <c r="G60" s="97"/>
      <c r="H60" s="97"/>
      <c r="I60" s="87"/>
      <c r="J60" s="87"/>
      <c r="K60" s="87"/>
      <c r="L60" s="87"/>
    </row>
    <row r="61" spans="1:12" s="116" customFormat="1" ht="15" customHeight="1">
      <c r="A61" s="164"/>
      <c r="B61" s="164"/>
      <c r="C61" s="164"/>
      <c r="D61" s="114"/>
      <c r="E61" s="117"/>
      <c r="F61" s="118"/>
      <c r="G61" s="97"/>
      <c r="H61" s="97"/>
      <c r="I61" s="87"/>
      <c r="J61" s="87"/>
      <c r="K61" s="87"/>
      <c r="L61" s="87"/>
    </row>
    <row r="62" spans="1:12" s="116" customFormat="1" ht="12.75" customHeight="1">
      <c r="A62" s="119"/>
      <c r="E62" s="120"/>
      <c r="F62" s="120"/>
      <c r="G62" s="78"/>
      <c r="H62" s="78"/>
      <c r="I62" s="78"/>
      <c r="J62" s="78"/>
      <c r="K62" s="78"/>
      <c r="L62" s="78"/>
    </row>
    <row r="63" spans="1:12" s="116" customFormat="1" ht="12.75" customHeight="1">
      <c r="A63" s="121"/>
      <c r="B63" s="30"/>
      <c r="E63" s="122"/>
      <c r="F63" s="122"/>
      <c r="G63" s="87"/>
      <c r="H63" s="87"/>
      <c r="I63" s="87"/>
      <c r="J63" s="87"/>
      <c r="K63" s="87"/>
      <c r="L63" s="87"/>
    </row>
    <row r="64" spans="1:12" s="39" customFormat="1" ht="16.5" customHeight="1">
      <c r="A64" s="121"/>
      <c r="B64" s="30"/>
      <c r="C64" s="116"/>
      <c r="D64" s="116"/>
      <c r="E64" s="122"/>
      <c r="F64" s="122"/>
      <c r="G64" s="97"/>
      <c r="H64" s="97"/>
      <c r="I64" s="97"/>
      <c r="J64" s="97"/>
      <c r="K64" s="97"/>
      <c r="L64" s="97"/>
    </row>
    <row r="65" spans="1:12" s="123" customFormat="1" ht="26.25" customHeight="1">
      <c r="A65" s="121"/>
      <c r="B65" s="30"/>
      <c r="C65" s="116"/>
      <c r="D65" s="116"/>
      <c r="E65" s="122"/>
      <c r="F65" s="122"/>
      <c r="G65" s="48"/>
      <c r="H65" s="48"/>
      <c r="I65" s="48"/>
      <c r="J65" s="48"/>
      <c r="K65" s="48"/>
      <c r="L65" s="48"/>
    </row>
    <row r="66" spans="1:12" s="125" customFormat="1" ht="18" customHeight="1">
      <c r="A66" s="121"/>
      <c r="B66" s="30"/>
      <c r="C66" s="116"/>
      <c r="D66" s="116"/>
      <c r="E66" s="122"/>
      <c r="F66" s="122"/>
      <c r="G66" s="124"/>
      <c r="H66" s="124"/>
      <c r="I66" s="124"/>
      <c r="J66" s="124"/>
      <c r="K66" s="124"/>
      <c r="L66" s="124"/>
    </row>
    <row r="67" spans="1:12" s="13" customFormat="1" ht="27" customHeight="1">
      <c r="A67" s="121"/>
      <c r="B67" s="30"/>
      <c r="C67" s="116"/>
      <c r="D67" s="116"/>
      <c r="E67" s="122"/>
      <c r="F67" s="122"/>
      <c r="G67" s="126"/>
      <c r="H67" s="126"/>
      <c r="I67" s="126"/>
      <c r="J67" s="126"/>
      <c r="K67" s="126"/>
      <c r="L67" s="126"/>
    </row>
    <row r="68" spans="1:12" s="68" customFormat="1" ht="21.75" customHeight="1">
      <c r="A68" s="121"/>
      <c r="B68" s="30"/>
      <c r="C68" s="116"/>
      <c r="D68" s="116"/>
      <c r="E68" s="122"/>
      <c r="F68" s="122"/>
      <c r="G68" s="30"/>
      <c r="H68" s="30"/>
      <c r="I68" s="30"/>
      <c r="J68" s="30"/>
      <c r="K68" s="30"/>
      <c r="L68" s="30"/>
    </row>
    <row r="69" spans="1:12" s="70" customFormat="1" ht="33" customHeight="1">
      <c r="A69" s="121"/>
      <c r="B69" s="30"/>
      <c r="C69" s="116"/>
      <c r="D69" s="116"/>
      <c r="E69" s="122"/>
      <c r="F69" s="122"/>
      <c r="G69" s="99"/>
      <c r="H69" s="99"/>
      <c r="I69" s="99"/>
      <c r="J69" s="99"/>
      <c r="K69" s="99"/>
      <c r="L69" s="99"/>
    </row>
    <row r="70" spans="1:12" s="70" customFormat="1" ht="6.75" customHeight="1">
      <c r="A70" s="121"/>
      <c r="B70" s="30"/>
      <c r="C70" s="116"/>
      <c r="D70" s="116"/>
      <c r="E70" s="122"/>
      <c r="F70" s="122"/>
      <c r="G70" s="100"/>
      <c r="H70" s="100"/>
      <c r="I70" s="100"/>
      <c r="J70" s="100"/>
      <c r="K70" s="100"/>
      <c r="L70" s="100"/>
    </row>
    <row r="71" spans="1:12" s="76" customFormat="1" ht="15" customHeight="1">
      <c r="A71" s="121"/>
      <c r="B71" s="30"/>
      <c r="C71" s="116"/>
      <c r="D71" s="116"/>
      <c r="E71" s="122"/>
      <c r="F71" s="122"/>
      <c r="G71" s="100"/>
      <c r="H71" s="100"/>
      <c r="I71" s="100"/>
      <c r="J71" s="100"/>
      <c r="K71" s="100"/>
      <c r="L71" s="100"/>
    </row>
    <row r="72" spans="7:12" ht="7.5" customHeight="1">
      <c r="G72" s="100"/>
      <c r="H72" s="100"/>
      <c r="I72" s="100"/>
      <c r="J72" s="100"/>
      <c r="K72" s="100"/>
      <c r="L72" s="100"/>
    </row>
    <row r="73" spans="7:12" ht="19.5" customHeight="1">
      <c r="G73" s="100"/>
      <c r="H73" s="100"/>
      <c r="I73" s="100"/>
      <c r="J73" s="100"/>
      <c r="K73" s="100"/>
      <c r="L73" s="100"/>
    </row>
    <row r="74" spans="7:12" ht="19.5" customHeight="1">
      <c r="G74" s="76"/>
      <c r="H74" s="76"/>
      <c r="I74" s="76"/>
      <c r="J74" s="76"/>
      <c r="K74" s="76"/>
      <c r="L74" s="76"/>
    </row>
    <row r="75" spans="7:12" ht="19.5" customHeight="1">
      <c r="G75" s="111"/>
      <c r="H75" s="111"/>
      <c r="I75" s="111"/>
      <c r="J75" s="111"/>
      <c r="K75" s="111"/>
      <c r="L75" s="111"/>
    </row>
    <row r="76" spans="7:12" ht="19.5" customHeight="1">
      <c r="G76" s="116"/>
      <c r="H76" s="116"/>
      <c r="I76" s="116"/>
      <c r="J76" s="116"/>
      <c r="K76" s="116"/>
      <c r="L76" s="116"/>
    </row>
    <row r="77" spans="7:12" ht="19.5" customHeight="1">
      <c r="G77" s="116"/>
      <c r="H77" s="116"/>
      <c r="I77" s="116"/>
      <c r="J77" s="116"/>
      <c r="K77" s="116"/>
      <c r="L77" s="116"/>
    </row>
    <row r="78" spans="7:12" ht="19.5" customHeight="1">
      <c r="G78" s="116"/>
      <c r="H78" s="116"/>
      <c r="I78" s="116"/>
      <c r="J78" s="116"/>
      <c r="K78" s="116"/>
      <c r="L78" s="116"/>
    </row>
    <row r="79" spans="7:12" ht="19.5" customHeight="1">
      <c r="G79" s="116"/>
      <c r="H79" s="116"/>
      <c r="I79" s="116"/>
      <c r="J79" s="116"/>
      <c r="K79" s="116"/>
      <c r="L79" s="116"/>
    </row>
    <row r="80" spans="7:12" ht="19.5" customHeight="1">
      <c r="G80" s="116"/>
      <c r="H80" s="116"/>
      <c r="I80" s="116"/>
      <c r="J80" s="116"/>
      <c r="K80" s="116"/>
      <c r="L80" s="116"/>
    </row>
    <row r="81" spans="7:12" ht="19.5" customHeight="1">
      <c r="G81" s="39"/>
      <c r="H81" s="39"/>
      <c r="I81" s="39"/>
      <c r="J81" s="39"/>
      <c r="K81" s="39"/>
      <c r="L81" s="39"/>
    </row>
    <row r="82" spans="7:12" ht="19.5" customHeight="1">
      <c r="G82" s="123"/>
      <c r="H82" s="123"/>
      <c r="I82" s="123"/>
      <c r="J82" s="123"/>
      <c r="K82" s="123"/>
      <c r="L82" s="123"/>
    </row>
    <row r="83" spans="7:12" ht="19.5" customHeight="1">
      <c r="G83" s="125"/>
      <c r="H83" s="125"/>
      <c r="I83" s="125"/>
      <c r="J83" s="125"/>
      <c r="K83" s="125"/>
      <c r="L83" s="125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68"/>
      <c r="H85" s="68"/>
      <c r="I85" s="68"/>
      <c r="J85" s="68"/>
      <c r="K85" s="68"/>
      <c r="L85" s="68"/>
    </row>
    <row r="86" spans="7:12" ht="19.5" customHeight="1">
      <c r="G86" s="70"/>
      <c r="H86" s="70"/>
      <c r="I86" s="70"/>
      <c r="J86" s="70"/>
      <c r="K86" s="70"/>
      <c r="L86" s="70"/>
    </row>
    <row r="87" spans="7:12" ht="19.5" customHeight="1">
      <c r="G87" s="70"/>
      <c r="H87" s="70"/>
      <c r="I87" s="70"/>
      <c r="J87" s="70"/>
      <c r="K87" s="70"/>
      <c r="L87" s="70"/>
    </row>
    <row r="88" spans="7:12" ht="19.5" customHeight="1">
      <c r="G88" s="76"/>
      <c r="H88" s="76"/>
      <c r="I88" s="76"/>
      <c r="J88" s="76"/>
      <c r="K88" s="76"/>
      <c r="L88" s="76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111" customFormat="1" ht="25.5" customHeight="1">
      <c r="A100" s="121"/>
      <c r="B100" s="30"/>
      <c r="C100" s="116"/>
      <c r="D100" s="116"/>
      <c r="E100" s="122"/>
      <c r="F100" s="122"/>
      <c r="G100" s="127"/>
      <c r="H100" s="127"/>
      <c r="I100" s="127"/>
      <c r="J100" s="127"/>
      <c r="K100" s="127"/>
      <c r="L100" s="127"/>
    </row>
    <row r="117" spans="7:12" ht="16.5">
      <c r="G117" s="111"/>
      <c r="H117" s="111"/>
      <c r="I117" s="111"/>
      <c r="J117" s="111"/>
      <c r="K117" s="111"/>
      <c r="L117" s="111"/>
    </row>
  </sheetData>
  <sheetProtection/>
  <mergeCells count="108">
    <mergeCell ref="G56:I56"/>
    <mergeCell ref="H57:I57"/>
    <mergeCell ref="A61:C61"/>
    <mergeCell ref="H53:I53"/>
    <mergeCell ref="B54:C54"/>
    <mergeCell ref="G54:I54"/>
    <mergeCell ref="H55:I55"/>
    <mergeCell ref="B53:C53"/>
    <mergeCell ref="B51:C51"/>
    <mergeCell ref="H51:I51"/>
    <mergeCell ref="B52:C52"/>
    <mergeCell ref="H52:I52"/>
    <mergeCell ref="A49:C49"/>
    <mergeCell ref="H49:I49"/>
    <mergeCell ref="B50:C50"/>
    <mergeCell ref="H50:I50"/>
    <mergeCell ref="H46:I46"/>
    <mergeCell ref="G47:I47"/>
    <mergeCell ref="B48:C48"/>
    <mergeCell ref="H48:I48"/>
    <mergeCell ref="B47:C47"/>
    <mergeCell ref="G43:I43"/>
    <mergeCell ref="B44:C44"/>
    <mergeCell ref="H44:I44"/>
    <mergeCell ref="B45:C45"/>
    <mergeCell ref="H45:I45"/>
    <mergeCell ref="H39:I39"/>
    <mergeCell ref="H40:I40"/>
    <mergeCell ref="G41:I41"/>
    <mergeCell ref="H42:I42"/>
    <mergeCell ref="H35:I35"/>
    <mergeCell ref="H36:I36"/>
    <mergeCell ref="H37:I37"/>
    <mergeCell ref="G38:I38"/>
    <mergeCell ref="H32:I32"/>
    <mergeCell ref="B33:C33"/>
    <mergeCell ref="H33:I33"/>
    <mergeCell ref="B34:C34"/>
    <mergeCell ref="H34:I34"/>
    <mergeCell ref="B32:C32"/>
    <mergeCell ref="H28:I28"/>
    <mergeCell ref="H29:I29"/>
    <mergeCell ref="G30:I30"/>
    <mergeCell ref="A31:C31"/>
    <mergeCell ref="H31:I31"/>
    <mergeCell ref="B29:C29"/>
    <mergeCell ref="B30:C30"/>
    <mergeCell ref="G24:I24"/>
    <mergeCell ref="H25:I25"/>
    <mergeCell ref="H26:I26"/>
    <mergeCell ref="A27:C27"/>
    <mergeCell ref="G27:I27"/>
    <mergeCell ref="B24:C24"/>
    <mergeCell ref="B25:C25"/>
    <mergeCell ref="H21:I21"/>
    <mergeCell ref="H22:I22"/>
    <mergeCell ref="B23:C23"/>
    <mergeCell ref="H23:I23"/>
    <mergeCell ref="B21:C21"/>
    <mergeCell ref="B22:C22"/>
    <mergeCell ref="H18:I18"/>
    <mergeCell ref="H19:I19"/>
    <mergeCell ref="H20:I20"/>
    <mergeCell ref="B19:C19"/>
    <mergeCell ref="B20:C20"/>
    <mergeCell ref="H14:I14"/>
    <mergeCell ref="H15:I15"/>
    <mergeCell ref="H16:I16"/>
    <mergeCell ref="G17:I17"/>
    <mergeCell ref="H11:I11"/>
    <mergeCell ref="H12:I12"/>
    <mergeCell ref="H13:I13"/>
    <mergeCell ref="B12:C12"/>
    <mergeCell ref="G7:I7"/>
    <mergeCell ref="H8:I8"/>
    <mergeCell ref="H9:I9"/>
    <mergeCell ref="H10:I10"/>
    <mergeCell ref="A2:L2"/>
    <mergeCell ref="E3:I3"/>
    <mergeCell ref="K4:K5"/>
    <mergeCell ref="L4:L5"/>
    <mergeCell ref="F4:F5"/>
    <mergeCell ref="A46:C46"/>
    <mergeCell ref="B16:C16"/>
    <mergeCell ref="B42:C42"/>
    <mergeCell ref="B38:C38"/>
    <mergeCell ref="B39:C39"/>
    <mergeCell ref="A43:C43"/>
    <mergeCell ref="B41:C41"/>
    <mergeCell ref="B36:C36"/>
    <mergeCell ref="B37:C37"/>
    <mergeCell ref="B26:C26"/>
    <mergeCell ref="B14:C14"/>
    <mergeCell ref="B13:C13"/>
    <mergeCell ref="B40:C40"/>
    <mergeCell ref="B28:C28"/>
    <mergeCell ref="B35:C35"/>
    <mergeCell ref="A18:C18"/>
    <mergeCell ref="A4:C5"/>
    <mergeCell ref="G4:I5"/>
    <mergeCell ref="B9:C9"/>
    <mergeCell ref="B17:C17"/>
    <mergeCell ref="E4:E5"/>
    <mergeCell ref="B11:C11"/>
    <mergeCell ref="B15:C15"/>
    <mergeCell ref="B8:C8"/>
    <mergeCell ref="B10:C10"/>
    <mergeCell ref="A7:C7"/>
  </mergeCells>
  <printOptions horizontalCentered="1"/>
  <pageMargins left="0" right="0" top="0.3937007874015748" bottom="0.3937007874015748" header="0" footer="0"/>
  <pageSetup horizontalDpi="300" verticalDpi="3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user</cp:lastModifiedBy>
  <cp:lastPrinted>2009-08-22T04:17:23Z</cp:lastPrinted>
  <dcterms:created xsi:type="dcterms:W3CDTF">2001-07-07T01:23:40Z</dcterms:created>
  <dcterms:modified xsi:type="dcterms:W3CDTF">2009-08-22T04:23:51Z</dcterms:modified>
  <cp:category/>
  <cp:version/>
  <cp:contentType/>
  <cp:contentStatus/>
</cp:coreProperties>
</file>