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收支性質及餘絀表" sheetId="1" r:id="rId1"/>
  </sheets>
  <definedNames>
    <definedName name="_xlnm.Print_Area" localSheetId="0">'收支性質及餘絀表'!$A$1:$G$29</definedName>
  </definedNames>
  <calcPr fullCalcOnLoad="1"/>
</workbook>
</file>

<file path=xl/sharedStrings.xml><?xml version="1.0" encoding="utf-8"?>
<sst xmlns="http://schemas.openxmlformats.org/spreadsheetml/2006/main" count="52" uniqueCount="34">
  <si>
    <t>收支性質及餘絀簡明分析表</t>
  </si>
  <si>
    <r>
      <t>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</si>
  <si>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前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</si>
  <si>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項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</si>
  <si>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金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額</t>
    </r>
  </si>
  <si>
    <t>百分比</t>
  </si>
  <si>
    <t xml:space="preserve">  經常收入</t>
  </si>
  <si>
    <r>
      <t xml:space="preserve">        </t>
    </r>
    <r>
      <rPr>
        <sz val="12"/>
        <rFont val="新細明體"/>
        <family val="1"/>
      </rPr>
      <t>直接稅收入</t>
    </r>
  </si>
  <si>
    <r>
      <t xml:space="preserve">        </t>
    </r>
    <r>
      <rPr>
        <sz val="12"/>
        <rFont val="新細明體"/>
        <family val="1"/>
      </rPr>
      <t>間接稅收入</t>
    </r>
  </si>
  <si>
    <t xml:space="preserve">  經常支出</t>
  </si>
  <si>
    <r>
      <t xml:space="preserve">        </t>
    </r>
    <r>
      <rPr>
        <sz val="12"/>
        <rFont val="新細明體"/>
        <family val="1"/>
      </rPr>
      <t>一般經常支出</t>
    </r>
  </si>
  <si>
    <t xml:space="preserve">  經常收支賸餘</t>
  </si>
  <si>
    <t>…</t>
  </si>
  <si>
    <t xml:space="preserve">  資本收入</t>
  </si>
  <si>
    <t xml:space="preserve">  資本支出</t>
  </si>
  <si>
    <t>一、經常門收支</t>
  </si>
  <si>
    <r>
      <t xml:space="preserve">        </t>
    </r>
    <r>
      <rPr>
        <sz val="12"/>
        <rFont val="新細明體"/>
        <family val="1"/>
      </rPr>
      <t>賦稅外收入</t>
    </r>
  </si>
  <si>
    <t>二、資本門收支</t>
  </si>
  <si>
    <t>中央政府總決算</t>
  </si>
  <si>
    <t xml:space="preserve">  資本收支虧絀</t>
  </si>
  <si>
    <t xml:space="preserve">  彌補：移用經常收支賸</t>
  </si>
  <si>
    <t>餘數額</t>
  </si>
  <si>
    <t xml:space="preserve">  減：移充資本支出之財</t>
  </si>
  <si>
    <t xml:space="preserve">        源數額</t>
  </si>
  <si>
    <t>中華民國八十八年下半年及八十九年度</t>
  </si>
  <si>
    <r>
      <t xml:space="preserve">        </t>
    </r>
    <r>
      <rPr>
        <sz val="12"/>
        <rFont val="新細明體"/>
        <family val="1"/>
      </rPr>
      <t>債務利息及事務支出</t>
    </r>
  </si>
  <si>
    <r>
      <t xml:space="preserve">        </t>
    </r>
    <r>
      <rPr>
        <sz val="12"/>
        <rFont val="新細明體"/>
        <family val="1"/>
      </rPr>
      <t>減少資產收入</t>
    </r>
  </si>
  <si>
    <r>
      <t xml:space="preserve">        </t>
    </r>
    <r>
      <rPr>
        <sz val="12"/>
        <rFont val="新細明體"/>
        <family val="1"/>
      </rPr>
      <t>增加債務收入</t>
    </r>
  </si>
  <si>
    <r>
      <t xml:space="preserve">        </t>
    </r>
    <r>
      <rPr>
        <sz val="12"/>
        <rFont val="新細明體"/>
        <family val="1"/>
      </rPr>
      <t>收回投資收入</t>
    </r>
  </si>
  <si>
    <r>
      <t xml:space="preserve">        </t>
    </r>
    <r>
      <rPr>
        <sz val="12"/>
        <rFont val="新細明體"/>
        <family val="1"/>
      </rPr>
      <t>減少債務支出</t>
    </r>
  </si>
  <si>
    <r>
      <t xml:space="preserve">        </t>
    </r>
    <r>
      <rPr>
        <sz val="12"/>
        <rFont val="新細明體"/>
        <family val="1"/>
      </rPr>
      <t>增加投資支出</t>
    </r>
  </si>
  <si>
    <t>三、歲入歲出差短</t>
  </si>
  <si>
    <r>
      <t xml:space="preserve">        </t>
    </r>
    <r>
      <rPr>
        <sz val="12"/>
        <rFont val="新細明體"/>
        <family val="1"/>
      </rPr>
      <t></t>
    </r>
    <r>
      <rPr>
        <sz val="10"/>
        <rFont val="新細明體"/>
        <family val="1"/>
      </rPr>
      <t>增置擴充改良資產支出</t>
    </r>
  </si>
  <si>
    <r>
      <t>本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次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</si>
</sst>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sz val="12"/>
      <name val="華康中黑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183" fontId="6" fillId="0" borderId="1" xfId="0" applyNumberFormat="1" applyFont="1" applyBorder="1" applyAlignment="1">
      <alignment horizontal="right"/>
    </xf>
    <xf numFmtId="183" fontId="8" fillId="0" borderId="1" xfId="0" applyNumberFormat="1" applyFont="1" applyBorder="1" applyAlignment="1">
      <alignment horizontal="right"/>
    </xf>
    <xf numFmtId="183" fontId="6" fillId="0" borderId="1" xfId="0" applyNumberFormat="1" applyFont="1" applyBorder="1" applyAlignment="1">
      <alignment horizontal="right"/>
    </xf>
    <xf numFmtId="183" fontId="8" fillId="0" borderId="1" xfId="0" applyNumberFormat="1" applyFont="1" applyBorder="1" applyAlignment="1">
      <alignment horizontal="right"/>
    </xf>
    <xf numFmtId="183" fontId="6" fillId="0" borderId="5" xfId="0" applyNumberFormat="1" applyFont="1" applyBorder="1" applyAlignment="1">
      <alignment horizontal="right"/>
    </xf>
    <xf numFmtId="183" fontId="8" fillId="0" borderId="6" xfId="0" applyNumberFormat="1" applyFont="1" applyBorder="1" applyAlignment="1">
      <alignment horizontal="right"/>
    </xf>
    <xf numFmtId="183" fontId="6" fillId="0" borderId="6" xfId="0" applyNumberFormat="1" applyFont="1" applyBorder="1" applyAlignment="1">
      <alignment horizontal="right"/>
    </xf>
    <xf numFmtId="183" fontId="6" fillId="0" borderId="6" xfId="0" applyNumberFormat="1" applyFont="1" applyBorder="1" applyAlignment="1">
      <alignment horizontal="right"/>
    </xf>
    <xf numFmtId="183" fontId="8" fillId="0" borderId="6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top"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/>
    </xf>
    <xf numFmtId="189" fontId="8" fillId="0" borderId="1" xfId="0" applyNumberFormat="1" applyFont="1" applyBorder="1" applyAlignment="1">
      <alignment horizontal="right"/>
    </xf>
    <xf numFmtId="0" fontId="12" fillId="0" borderId="1" xfId="0" applyFont="1" applyBorder="1" applyAlignment="1" quotePrefix="1">
      <alignment horizontal="left"/>
    </xf>
    <xf numFmtId="0" fontId="12" fillId="0" borderId="1" xfId="0" applyFont="1" applyBorder="1" applyAlignment="1" quotePrefix="1">
      <alignment horizontal="left" vertical="top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top" indent="6"/>
    </xf>
    <xf numFmtId="183" fontId="8" fillId="0" borderId="8" xfId="0" applyNumberFormat="1" applyFont="1" applyBorder="1" applyAlignment="1">
      <alignment horizontal="right" vertical="top"/>
    </xf>
    <xf numFmtId="183" fontId="8" fillId="0" borderId="9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5" fillId="0" borderId="8" xfId="0" applyFont="1" applyBorder="1" applyAlignment="1">
      <alignment vertical="top"/>
    </xf>
    <xf numFmtId="0" fontId="0" fillId="0" borderId="2" xfId="0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1</xdr:row>
      <xdr:rowOff>457200</xdr:rowOff>
    </xdr:from>
    <xdr:to>
      <xdr:col>6</xdr:col>
      <xdr:colOff>438150</xdr:colOff>
      <xdr:row>2</xdr:row>
      <xdr:rowOff>219075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6296025" y="838200"/>
          <a:ext cx="13906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單位︰新臺幣元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22">
      <selection activeCell="B22" sqref="B22"/>
    </sheetView>
  </sheetViews>
  <sheetFormatPr defaultColWidth="9.00390625" defaultRowHeight="16.5"/>
  <cols>
    <col min="1" max="1" width="27.00390625" style="0" customWidth="1"/>
    <col min="2" max="2" width="18.50390625" style="0" bestFit="1" customWidth="1"/>
    <col min="3" max="3" width="6.625" style="0" bestFit="1" customWidth="1"/>
    <col min="4" max="4" width="18.50390625" style="0" bestFit="1" customWidth="1"/>
    <col min="5" max="5" width="6.00390625" style="0" bestFit="1" customWidth="1"/>
    <col min="6" max="6" width="18.50390625" style="0" bestFit="1" customWidth="1"/>
    <col min="7" max="7" width="6.00390625" style="0" bestFit="1" customWidth="1"/>
  </cols>
  <sheetData>
    <row r="1" spans="1:7" s="29" customFormat="1" ht="30" customHeight="1">
      <c r="A1" s="21" t="s">
        <v>18</v>
      </c>
      <c r="B1" s="28"/>
      <c r="C1" s="28"/>
      <c r="D1" s="28"/>
      <c r="E1" s="28"/>
      <c r="F1" s="28"/>
      <c r="G1" s="28"/>
    </row>
    <row r="2" spans="1:7" s="29" customFormat="1" ht="36.75">
      <c r="A2" s="22" t="s">
        <v>0</v>
      </c>
      <c r="B2" s="28"/>
      <c r="C2" s="28"/>
      <c r="D2" s="28"/>
      <c r="E2" s="28"/>
      <c r="F2" s="28"/>
      <c r="G2" s="28"/>
    </row>
    <row r="3" spans="1:7" s="6" customFormat="1" ht="20.25" customHeight="1" thickBot="1">
      <c r="A3" s="23" t="s">
        <v>24</v>
      </c>
      <c r="B3" s="5"/>
      <c r="C3" s="5"/>
      <c r="D3" s="5"/>
      <c r="E3" s="5"/>
      <c r="F3" s="5"/>
      <c r="G3" s="5"/>
    </row>
    <row r="4" spans="1:7" ht="30" customHeight="1">
      <c r="A4" s="37" t="s">
        <v>3</v>
      </c>
      <c r="B4" s="36" t="s">
        <v>33</v>
      </c>
      <c r="C4" s="7"/>
      <c r="D4" s="8" t="s">
        <v>1</v>
      </c>
      <c r="E4" s="4"/>
      <c r="F4" s="8" t="s">
        <v>2</v>
      </c>
      <c r="G4" s="3"/>
    </row>
    <row r="5" spans="1:7" ht="30" customHeight="1">
      <c r="A5" s="38"/>
      <c r="B5" s="9" t="s">
        <v>4</v>
      </c>
      <c r="C5" s="19" t="s">
        <v>5</v>
      </c>
      <c r="D5" s="9" t="s">
        <v>4</v>
      </c>
      <c r="E5" s="19" t="s">
        <v>5</v>
      </c>
      <c r="F5" s="9" t="s">
        <v>4</v>
      </c>
      <c r="G5" s="20" t="s">
        <v>5</v>
      </c>
    </row>
    <row r="6" spans="1:7" ht="25.5" customHeight="1">
      <c r="A6" s="2" t="s">
        <v>15</v>
      </c>
      <c r="B6" s="10"/>
      <c r="C6" s="10"/>
      <c r="D6" s="10"/>
      <c r="E6" s="10"/>
      <c r="F6" s="10"/>
      <c r="G6" s="14"/>
    </row>
    <row r="7" spans="1:7" ht="25.5" customHeight="1">
      <c r="A7" s="26" t="s">
        <v>6</v>
      </c>
      <c r="B7" s="11">
        <f>SUM(B8:B10)</f>
        <v>1962699744612.19</v>
      </c>
      <c r="C7" s="11">
        <v>100</v>
      </c>
      <c r="D7" s="11">
        <f>SUM(D8:D10)</f>
        <v>1147149920747.3801</v>
      </c>
      <c r="E7" s="11">
        <f>E8+E9+E10</f>
        <v>99.99999999999999</v>
      </c>
      <c r="F7" s="11">
        <f>SUM(F8:F10)</f>
        <v>1200854252699.6602</v>
      </c>
      <c r="G7" s="15">
        <f>G8+G9+G10</f>
        <v>100</v>
      </c>
    </row>
    <row r="8" spans="1:7" ht="25.5" customHeight="1">
      <c r="A8" s="1" t="s">
        <v>7</v>
      </c>
      <c r="B8" s="10">
        <v>727821483794</v>
      </c>
      <c r="C8" s="12">
        <f>B8*100/B7</f>
        <v>37.082670734122416</v>
      </c>
      <c r="D8" s="10">
        <v>524339319313.08</v>
      </c>
      <c r="E8" s="12">
        <f>D8*100/D7</f>
        <v>45.7080029235819</v>
      </c>
      <c r="F8" s="10">
        <v>525578285182</v>
      </c>
      <c r="G8" s="16">
        <f>F8*100/F7</f>
        <v>43.76703367627161</v>
      </c>
    </row>
    <row r="9" spans="1:7" ht="25.5" customHeight="1">
      <c r="A9" s="1" t="s">
        <v>8</v>
      </c>
      <c r="B9" s="10">
        <v>635968868824.71</v>
      </c>
      <c r="C9" s="12">
        <f>B9*100/B7</f>
        <v>32.40275903487067</v>
      </c>
      <c r="D9" s="10">
        <v>284500986769.28</v>
      </c>
      <c r="E9" s="12">
        <f>D9*100/D7</f>
        <v>24.800680505990417</v>
      </c>
      <c r="F9" s="10">
        <v>370561952695.88</v>
      </c>
      <c r="G9" s="16">
        <f>F9*100/F7</f>
        <v>30.858195477329044</v>
      </c>
    </row>
    <row r="10" spans="1:7" ht="25.5" customHeight="1">
      <c r="A10" s="1" t="s">
        <v>16</v>
      </c>
      <c r="B10" s="10">
        <v>598909391993.48</v>
      </c>
      <c r="C10" s="12">
        <v>30.52</v>
      </c>
      <c r="D10" s="10">
        <v>338309614665.02</v>
      </c>
      <c r="E10" s="12">
        <f>D10*100/D7</f>
        <v>29.49131657042767</v>
      </c>
      <c r="F10" s="10">
        <v>304714014821.78</v>
      </c>
      <c r="G10" s="16">
        <f>F10*100/F7</f>
        <v>25.37477084639934</v>
      </c>
    </row>
    <row r="11" spans="1:7" ht="25.5" customHeight="1">
      <c r="A11" s="26" t="s">
        <v>9</v>
      </c>
      <c r="B11" s="11">
        <f>SUM(B12:B13)</f>
        <v>1796068829474</v>
      </c>
      <c r="C11" s="11">
        <f>C12+C13</f>
        <v>100</v>
      </c>
      <c r="D11" s="11">
        <f>SUM(D12:D13)</f>
        <v>915792327061</v>
      </c>
      <c r="E11" s="11">
        <f>E12+E13</f>
        <v>100</v>
      </c>
      <c r="F11" s="11">
        <f>SUM(F12:F13)</f>
        <v>897012466992</v>
      </c>
      <c r="G11" s="15">
        <f>G12+G13</f>
        <v>100</v>
      </c>
    </row>
    <row r="12" spans="1:7" ht="25.5" customHeight="1">
      <c r="A12" s="1" t="s">
        <v>10</v>
      </c>
      <c r="B12" s="10">
        <v>1546584660127</v>
      </c>
      <c r="C12" s="12">
        <f>B12*100/B11</f>
        <v>86.1094315956664</v>
      </c>
      <c r="D12" s="10">
        <v>835530635629</v>
      </c>
      <c r="E12" s="12">
        <f>D12*100/D11</f>
        <v>91.23581962194646</v>
      </c>
      <c r="F12" s="10">
        <v>833499522599</v>
      </c>
      <c r="G12" s="16">
        <f>F12*100/F11</f>
        <v>92.91950260111976</v>
      </c>
    </row>
    <row r="13" spans="1:7" ht="25.5" customHeight="1">
      <c r="A13" s="1" t="s">
        <v>25</v>
      </c>
      <c r="B13" s="10">
        <v>249484169347</v>
      </c>
      <c r="C13" s="12">
        <f>B13*100/B11</f>
        <v>13.890568404333614</v>
      </c>
      <c r="D13" s="10">
        <v>80261691432</v>
      </c>
      <c r="E13" s="12">
        <f>D13*100/D11</f>
        <v>8.764180378053533</v>
      </c>
      <c r="F13" s="10">
        <v>63512944393</v>
      </c>
      <c r="G13" s="16">
        <f>F13*100/F11</f>
        <v>7.080497398880237</v>
      </c>
    </row>
    <row r="14" spans="1:7" ht="25.5" customHeight="1">
      <c r="A14" s="26" t="s">
        <v>11</v>
      </c>
      <c r="B14" s="11">
        <f>B7-B11</f>
        <v>166630915138.18994</v>
      </c>
      <c r="C14" s="11" t="s">
        <v>12</v>
      </c>
      <c r="D14" s="11">
        <f>D7-D11</f>
        <v>231357593686.38013</v>
      </c>
      <c r="E14" s="11" t="s">
        <v>12</v>
      </c>
      <c r="F14" s="11">
        <f>F7-F11</f>
        <v>303841785707.66016</v>
      </c>
      <c r="G14" s="15" t="s">
        <v>12</v>
      </c>
    </row>
    <row r="15" spans="1:7" ht="25.5" customHeight="1">
      <c r="A15" s="26" t="s">
        <v>22</v>
      </c>
      <c r="B15" s="25">
        <f>0-B14</f>
        <v>-166630915138.18994</v>
      </c>
      <c r="C15" s="11" t="s">
        <v>12</v>
      </c>
      <c r="D15" s="25">
        <f>D26</f>
        <v>-228146596507.36</v>
      </c>
      <c r="E15" s="11" t="s">
        <v>12</v>
      </c>
      <c r="F15" s="25">
        <f>F26</f>
        <v>-189424672083</v>
      </c>
      <c r="G15" s="15" t="s">
        <v>12</v>
      </c>
    </row>
    <row r="16" spans="1:7" ht="25.5" customHeight="1">
      <c r="A16" s="27" t="s">
        <v>23</v>
      </c>
      <c r="B16" s="11"/>
      <c r="C16" s="11"/>
      <c r="D16" s="11"/>
      <c r="E16" s="11"/>
      <c r="F16" s="11"/>
      <c r="G16" s="15"/>
    </row>
    <row r="17" spans="1:7" ht="25.5" customHeight="1">
      <c r="A17" s="2" t="s">
        <v>17</v>
      </c>
      <c r="B17" s="10"/>
      <c r="C17" s="10"/>
      <c r="D17" s="10"/>
      <c r="E17" s="10"/>
      <c r="F17" s="10"/>
      <c r="G17" s="17"/>
    </row>
    <row r="18" spans="1:7" ht="25.5" customHeight="1">
      <c r="A18" s="26" t="s">
        <v>13</v>
      </c>
      <c r="B18" s="11">
        <f>SUM(B19:B21)</f>
        <v>72735052888.1</v>
      </c>
      <c r="C18" s="11">
        <f>C21+C19+C20</f>
        <v>99.99999999999999</v>
      </c>
      <c r="D18" s="11">
        <f>SUM(D19:D21)</f>
        <v>138057039422.64</v>
      </c>
      <c r="E18" s="11">
        <f>E21+E19+E20</f>
        <v>99.99999999999999</v>
      </c>
      <c r="F18" s="11">
        <f>SUM(F19:F21)</f>
        <v>100573964345</v>
      </c>
      <c r="G18" s="15">
        <f>G21+G19+G20</f>
        <v>100</v>
      </c>
    </row>
    <row r="19" spans="1:7" ht="25.5" customHeight="1">
      <c r="A19" s="1" t="s">
        <v>26</v>
      </c>
      <c r="B19" s="10">
        <v>23892198709.1</v>
      </c>
      <c r="C19" s="12">
        <f>B19*100/B18</f>
        <v>32.848259209843704</v>
      </c>
      <c r="D19" s="10">
        <v>14620870426</v>
      </c>
      <c r="E19" s="12">
        <f>D19*100/D18</f>
        <v>10.590456297733935</v>
      </c>
      <c r="F19" s="10">
        <v>17135546506</v>
      </c>
      <c r="G19" s="16">
        <f>F19*100/F18</f>
        <v>17.03775586216304</v>
      </c>
    </row>
    <row r="20" spans="1:7" ht="25.5" customHeight="1">
      <c r="A20" s="1" t="s">
        <v>28</v>
      </c>
      <c r="B20" s="10">
        <v>48842854179</v>
      </c>
      <c r="C20" s="12">
        <f>B20*100/B18</f>
        <v>67.15174079015628</v>
      </c>
      <c r="D20" s="10">
        <v>66877786585.64</v>
      </c>
      <c r="E20" s="12">
        <f>D20*100/D18</f>
        <v>48.44214164328421</v>
      </c>
      <c r="F20" s="10">
        <v>33534571940</v>
      </c>
      <c r="G20" s="16">
        <f>F20*100/F18</f>
        <v>33.343193895555295</v>
      </c>
    </row>
    <row r="21" spans="1:7" ht="25.5" customHeight="1">
      <c r="A21" s="1" t="s">
        <v>27</v>
      </c>
      <c r="B21" s="10">
        <v>0</v>
      </c>
      <c r="C21" s="12">
        <f>B21*100/B18</f>
        <v>0</v>
      </c>
      <c r="D21" s="10">
        <v>56558382411</v>
      </c>
      <c r="E21" s="12">
        <f>D21*100/D18</f>
        <v>40.96740205898184</v>
      </c>
      <c r="F21" s="10">
        <v>49903845899</v>
      </c>
      <c r="G21" s="16">
        <f>F21*100/F18</f>
        <v>49.619050242281666</v>
      </c>
    </row>
    <row r="22" spans="1:7" ht="25.5" customHeight="1">
      <c r="A22" s="26" t="s">
        <v>14</v>
      </c>
      <c r="B22" s="11">
        <f>SUM(B23:B25)</f>
        <v>434689134538</v>
      </c>
      <c r="C22" s="13">
        <f>C25+C23+C24</f>
        <v>100</v>
      </c>
      <c r="D22" s="11">
        <f>SUM(D23:D25)</f>
        <v>366203635930</v>
      </c>
      <c r="E22" s="13">
        <f>E25+E23+E24</f>
        <v>100</v>
      </c>
      <c r="F22" s="11">
        <f>SUM(F23:F25)</f>
        <v>289998636428</v>
      </c>
      <c r="G22" s="18">
        <f>G25+G23+G24</f>
        <v>99.99819997950904</v>
      </c>
    </row>
    <row r="23" spans="1:7" ht="29.25" customHeight="1">
      <c r="A23" s="30" t="s">
        <v>32</v>
      </c>
      <c r="B23" s="10">
        <v>394198680757</v>
      </c>
      <c r="C23" s="12">
        <f>B23*100/B22</f>
        <v>90.68519303478004</v>
      </c>
      <c r="D23" s="10">
        <v>233419250919</v>
      </c>
      <c r="E23" s="12">
        <f>D23*100/D22</f>
        <v>63.74028764794083</v>
      </c>
      <c r="F23" s="10">
        <v>174895237005</v>
      </c>
      <c r="G23" s="16">
        <f>F23*100/F22</f>
        <v>60.30898598670566</v>
      </c>
    </row>
    <row r="24" spans="1:7" ht="25.5" customHeight="1">
      <c r="A24" s="1" t="s">
        <v>30</v>
      </c>
      <c r="B24" s="10">
        <v>40490453781</v>
      </c>
      <c r="C24" s="12">
        <f>B24*100/B22</f>
        <v>9.314806965219963</v>
      </c>
      <c r="D24" s="10">
        <v>14777522080</v>
      </c>
      <c r="E24" s="12">
        <f>D24*100/D22</f>
        <v>4.035329152992007</v>
      </c>
      <c r="F24" s="10">
        <v>11199167401</v>
      </c>
      <c r="G24" s="17">
        <f>ROUND(F24*100/F22,2)</f>
        <v>3.86</v>
      </c>
    </row>
    <row r="25" spans="1:7" ht="25.5" customHeight="1">
      <c r="A25" s="1" t="s">
        <v>29</v>
      </c>
      <c r="B25" s="10">
        <v>0</v>
      </c>
      <c r="C25" s="12">
        <f>B25*100/B22</f>
        <v>0</v>
      </c>
      <c r="D25" s="10">
        <v>118006862931</v>
      </c>
      <c r="E25" s="12">
        <f>D25*100/D22</f>
        <v>32.22438319906716</v>
      </c>
      <c r="F25" s="10">
        <v>103904232022</v>
      </c>
      <c r="G25" s="16">
        <f>F25*100/F22</f>
        <v>35.82921399280339</v>
      </c>
    </row>
    <row r="26" spans="1:7" ht="25.5" customHeight="1">
      <c r="A26" s="26" t="s">
        <v>19</v>
      </c>
      <c r="B26" s="25">
        <f>B18-B22</f>
        <v>-361954081649.9</v>
      </c>
      <c r="C26" s="11" t="s">
        <v>12</v>
      </c>
      <c r="D26" s="25">
        <f>D18-D22</f>
        <v>-228146596507.36</v>
      </c>
      <c r="E26" s="11" t="s">
        <v>12</v>
      </c>
      <c r="F26" s="25">
        <f>F18-F22</f>
        <v>-189424672083</v>
      </c>
      <c r="G26" s="15" t="s">
        <v>12</v>
      </c>
    </row>
    <row r="27" spans="1:7" ht="25.5" customHeight="1">
      <c r="A27" s="26" t="s">
        <v>20</v>
      </c>
      <c r="B27" s="11">
        <f>0-B15</f>
        <v>166630915138.18994</v>
      </c>
      <c r="C27" s="11" t="s">
        <v>12</v>
      </c>
      <c r="D27" s="11">
        <f>0-D15</f>
        <v>228146596507.36</v>
      </c>
      <c r="E27" s="11" t="s">
        <v>12</v>
      </c>
      <c r="F27" s="11">
        <f>0-F15</f>
        <v>189424672083</v>
      </c>
      <c r="G27" s="15" t="s">
        <v>12</v>
      </c>
    </row>
    <row r="28" spans="1:7" s="24" customFormat="1" ht="33" customHeight="1">
      <c r="A28" s="31" t="s">
        <v>21</v>
      </c>
      <c r="B28" s="10"/>
      <c r="C28" s="10"/>
      <c r="D28" s="10"/>
      <c r="E28" s="10"/>
      <c r="F28" s="10"/>
      <c r="G28" s="17"/>
    </row>
    <row r="29" spans="1:7" s="34" customFormat="1" ht="25.5" customHeight="1" thickBot="1">
      <c r="A29" s="35" t="s">
        <v>31</v>
      </c>
      <c r="B29" s="32">
        <f>SUM(B26:B27)</f>
        <v>-195323166511.71008</v>
      </c>
      <c r="C29" s="32" t="s">
        <v>12</v>
      </c>
      <c r="D29" s="32">
        <f>D14+D15</f>
        <v>3210997179.0201416</v>
      </c>
      <c r="E29" s="32" t="s">
        <v>12</v>
      </c>
      <c r="F29" s="32">
        <f>F14+F15</f>
        <v>114417113624.66016</v>
      </c>
      <c r="G29" s="33" t="s">
        <v>12</v>
      </c>
    </row>
  </sheetData>
  <mergeCells count="1">
    <mergeCell ref="A4:A5"/>
  </mergeCells>
  <printOptions horizontalCentered="1"/>
  <pageMargins left="0.1968503937007874" right="0.1968503937007874" top="0.3937007874015748" bottom="0.3937007874015748" header="0.3937007874015748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收支性質及餘絀簡明分析表</dc:title>
  <dc:subject>收支性質及餘絀簡明分析表</dc:subject>
  <dc:creator>行政院主計處</dc:creator>
  <cp:keywords/>
  <dc:description> </dc:description>
  <cp:lastModifiedBy>Administrator</cp:lastModifiedBy>
  <cp:lastPrinted>2001-05-31T06:23:08Z</cp:lastPrinted>
  <dcterms:created xsi:type="dcterms:W3CDTF">1997-09-09T10:28:37Z</dcterms:created>
  <dcterms:modified xsi:type="dcterms:W3CDTF">2008-11-13T09:47:17Z</dcterms:modified>
  <cp:category>I14</cp:category>
  <cp:version/>
  <cp:contentType/>
  <cp:contentStatus/>
</cp:coreProperties>
</file>