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508" windowHeight="10368" firstSheet="1" activeTab="1"/>
  </bookViews>
  <sheets>
    <sheet name="000000" sheetId="1" state="veryHidden" r:id="rId1"/>
    <sheet name="經費分析" sheetId="2" r:id="rId2"/>
    <sheet name="預估工時分析附表" sheetId="3" r:id="rId3"/>
    <sheet name="勞動部110年職類別薪資統計" sheetId="4" r:id="rId4"/>
    <sheet name="行業名稱及定義" sheetId="5" r:id="rId5"/>
    <sheet name="111年勞保局及健保署核定費率" sheetId="6" r:id="rId6"/>
  </sheets>
  <definedNames>
    <definedName name="_Hlk283741371" localSheetId="4">'行業名稱及定義'!#REF!</definedName>
    <definedName name="_xlnm.Print_Area" localSheetId="1">'經費分析'!$A$1:$L$66</definedName>
    <definedName name="系統" localSheetId="3">#REF!</definedName>
    <definedName name="系統">#REF!</definedName>
    <definedName name="系統維護費用分析表new" localSheetId="3">#REF!</definedName>
    <definedName name="系統維護費用分析表new">#REF!</definedName>
    <definedName name="其他">#REF!</definedName>
    <definedName name="專案管理">#REF!</definedName>
    <definedName name="教育訓練">#REF!</definedName>
    <definedName name="測試">#REF!</definedName>
    <definedName name="程式設計">#REF!</definedName>
    <definedName name="需求分析">#REF!</definedName>
  </definedNames>
  <calcPr fullCalcOnLoad="1"/>
</workbook>
</file>

<file path=xl/sharedStrings.xml><?xml version="1.0" encoding="utf-8"?>
<sst xmlns="http://schemas.openxmlformats.org/spreadsheetml/2006/main" count="170" uniqueCount="127">
  <si>
    <t>總薪資</t>
  </si>
  <si>
    <t>經常薪資</t>
  </si>
  <si>
    <t>非經常薪資</t>
  </si>
  <si>
    <t>　　(242100)專案管理師(含經營管理顧問)</t>
  </si>
  <si>
    <t>　　(251100)資訊系統分析及設計師</t>
  </si>
  <si>
    <t>　　(251290)軟體開發及程式設計師</t>
  </si>
  <si>
    <t>　　(252090)資料庫及網路專業人員</t>
  </si>
  <si>
    <t>　　(351090)資訊管理及維護技術員</t>
  </si>
  <si>
    <t>　　(411090)一般辦公室事務人員(含文書)</t>
  </si>
  <si>
    <t>　　(413000)資料輸入人員</t>
  </si>
  <si>
    <t>　　(422400)電話及網路客服人員</t>
  </si>
  <si>
    <t>一、預估總費用</t>
  </si>
  <si>
    <t>J</t>
  </si>
  <si>
    <t>大分類</t>
  </si>
  <si>
    <t>中分類</t>
  </si>
  <si>
    <t>行  業  名  稱  及  定  義</t>
  </si>
  <si>
    <t>(ㄧ)直接費用</t>
  </si>
  <si>
    <t>二、費率計算方式</t>
  </si>
  <si>
    <t>註：預估工時(人月數)各分項費用成本分析詳如附表</t>
  </si>
  <si>
    <t>一、各分項預估工時分析</t>
  </si>
  <si>
    <t>編號</t>
  </si>
  <si>
    <t>服務項目內容</t>
  </si>
  <si>
    <t>單位</t>
  </si>
  <si>
    <t>各項工作成本</t>
  </si>
  <si>
    <t>人月</t>
  </si>
  <si>
    <t>其他</t>
  </si>
  <si>
    <t>合計</t>
  </si>
  <si>
    <t xml:space="preserve">系統
分析 </t>
  </si>
  <si>
    <t>2、彈性功能增修</t>
  </si>
  <si>
    <t>專案
經理</t>
  </si>
  <si>
    <t>程式
設計</t>
  </si>
  <si>
    <t>系統
管理</t>
  </si>
  <si>
    <t>彈性功能增修小計</t>
  </si>
  <si>
    <t>1、功能增修經費</t>
  </si>
  <si>
    <t>軟體功能增修小計</t>
  </si>
  <si>
    <t>軟體維護服務小計</t>
  </si>
  <si>
    <t>4、綜合前述</t>
  </si>
  <si>
    <t>人月合計</t>
  </si>
  <si>
    <t>3、系統維護及服務</t>
  </si>
  <si>
    <t>系統維護及服務</t>
  </si>
  <si>
    <t>非經常性給與之獎金(b)</t>
  </si>
  <si>
    <t>1.直接薪資：</t>
  </si>
  <si>
    <t>項目</t>
  </si>
  <si>
    <t>勞工保險費</t>
  </si>
  <si>
    <t>實際薪資(a)</t>
  </si>
  <si>
    <t>雇主負擔之勞工保險費、積欠工資墊償基金提繳費、全民健康保險費、勞工退休金等之比率(d)</t>
  </si>
  <si>
    <t>人月數(e)</t>
  </si>
  <si>
    <t>直接薪資
(不含非經常性給與之獎金)
(f=a*(1+c+d)*e)</t>
  </si>
  <si>
    <t>管理費用(i=f*管理費率)</t>
  </si>
  <si>
    <t>公費(j=(f+i)*公費費率))</t>
  </si>
  <si>
    <t>總費用(未稅)(l=h+i+j+k)</t>
  </si>
  <si>
    <t>營業稅(m=l*稅率)</t>
  </si>
  <si>
    <t>總費用(含稅)(n=l+m)</t>
  </si>
  <si>
    <t>由機關依實際需要於招標文件明定為實際薪資之一定比率及給付條件，免檢據核銷
。但不得超過實際薪資之百分之十六，本案以16%估算。</t>
  </si>
  <si>
    <t>●實際薪資(a)及非經常性給與之獎金(b)：</t>
  </si>
  <si>
    <t>直接薪資小計(h=g)</t>
  </si>
  <si>
    <t>工作人員職稱</t>
  </si>
  <si>
    <t>每月直接薪資計費要項</t>
  </si>
  <si>
    <t>(管理費率</t>
  </si>
  <si>
    <t>)</t>
  </si>
  <si>
    <t>(公費費率</t>
  </si>
  <si>
    <t>(稅率</t>
  </si>
  <si>
    <t xml:space="preserve">  普通事故保險</t>
  </si>
  <si>
    <t xml:space="preserve">  就業保險</t>
  </si>
  <si>
    <t>工資墊償基金提繳費</t>
  </si>
  <si>
    <t>2.管理費用：</t>
  </si>
  <si>
    <t>依作業性質或各類資訊服務人員所需工作總人月區分，其類別適用原則如下：</t>
  </si>
  <si>
    <t>案名：○○○○○○○○○○○○○○○案</t>
  </si>
  <si>
    <t>○○○○○○○○○○○○○○○案 
預估工時分析附表</t>
  </si>
  <si>
    <t>○○○○○○○○項目：</t>
  </si>
  <si>
    <t>工作人員不扣薪假與特別休假之薪資費用之比率(c )</t>
  </si>
  <si>
    <t>●工作人員不扣薪假與特別休假之薪資費用之比率(c)：</t>
  </si>
  <si>
    <t>費率(x)</t>
  </si>
  <si>
    <t>雇主負擔比率(y)</t>
  </si>
  <si>
    <t>健保平均眷屬人數(z)</t>
  </si>
  <si>
    <t>小計(x*y*z)</t>
  </si>
  <si>
    <t>另應評估各類資訊服務人員之服務地點及各項費用之負擔情形，衡酌調整上述管理費率。</t>
  </si>
  <si>
    <t>本案考量因素</t>
  </si>
  <si>
    <t>管理費率</t>
  </si>
  <si>
    <t>3.其他直接費用：</t>
  </si>
  <si>
    <t>包括執行委辦案件工作時所需直接薪資以外之各項直接費用。如差旅費、加班費、資料收集費、專利費、操作及維護人員之代訓費、電腦軟硬體及通信設施之租費及製作程式費或圖表報告之複製印刷費及有關之各項稅捐、會計師簽證費用等。</t>
  </si>
  <si>
    <t>其他直接費用</t>
  </si>
  <si>
    <t>元</t>
  </si>
  <si>
    <t>(二)公費</t>
  </si>
  <si>
    <t>公費費率</t>
  </si>
  <si>
    <t>(三)營業稅：依現行營業稅率</t>
  </si>
  <si>
    <t>包括直接從事資訊服務工作之專案經理、系統分析、程式設計、系統管理及機器操作人員之實際薪資，另加實際薪資之一定比率作為工作人員不扣薪假與特別休假之薪資費用；非經常性給與之獎金；及依法應由雇主負擔之勞工保險費、積欠工資墊償基金提繳費、全民健康保險費、勞工退休金。</t>
  </si>
  <si>
    <t>直接薪資(g=(a*(1+c+d)+b)*e)</t>
  </si>
  <si>
    <t>全民健康保險費</t>
  </si>
  <si>
    <t>勞工退休金</t>
  </si>
  <si>
    <t xml:space="preserve">  職業災害保險費</t>
  </si>
  <si>
    <t>客服諮詢人員</t>
  </si>
  <si>
    <t>系統管理師</t>
  </si>
  <si>
    <t>資料整理人員</t>
  </si>
  <si>
    <t>行政文書人員</t>
  </si>
  <si>
    <t>其他技術人員</t>
  </si>
  <si>
    <t>專案經理</t>
  </si>
  <si>
    <t>系統分析師</t>
  </si>
  <si>
    <t>程式設計師</t>
  </si>
  <si>
    <t>人數</t>
  </si>
  <si>
    <t>資訊服務經費分析</t>
  </si>
  <si>
    <t>其他直接費用(k)</t>
  </si>
  <si>
    <t>包括未在直接薪資項下開支之管理及會計人員之薪資、保險費及退休金、辦公室費用、水電及冷暖氣費用、機器設備及傢俱等之折舊或租金、辦公事務費、機器設備之搬運費、郵電費、業務承攬費、廣告費、準備及結束工作所需費用、參加國內外資訊會議費用、業務及人力發展費用、研究費用或專業聯繫費用及有關之稅捐等。但全部管理費用不得超過直接薪資扣除非經常性給與之獎金後之百分之一百。</t>
  </si>
  <si>
    <t>指廠商提供資訊服務所得之報酬，包括風險、利潤及有關之稅捐等。
應為定額，不得按直接薪資及管理費之金額依一定比率增加，且全部公費不得超過直接薪資扣除非經常性給與之獎金後與管理費用合計金額之百分之二十五 。</t>
  </si>
  <si>
    <t>提供○○小時(每人月以平均每月22日、每日8小時計)之功能增修服務。</t>
  </si>
  <si>
    <t>出版、影音製作、傳播及資通訊服務業</t>
  </si>
  <si>
    <t>從事出版、影片及電視節目製作、後製、發行與影片放映，聲音錄製及音樂發行，廣播及電視節目編排與傳播，電信、電腦程式設計、諮詢及相關服務、資訊服務等之行業。</t>
  </si>
  <si>
    <t>電腦程式設計、諮詢及相關服務業</t>
  </si>
  <si>
    <t>從事電腦程式設計、系統整合、諮詢及設備管理等相關服務之行業。</t>
  </si>
  <si>
    <t>資訊服務業</t>
  </si>
  <si>
    <t>從事入口網站經營、資料處理、主機及網站代管等資訊服務之行業。</t>
  </si>
  <si>
    <t>依第10次修訂之行業標準分類</t>
  </si>
  <si>
    <r>
      <t>●</t>
    </r>
    <r>
      <rPr>
        <sz val="13"/>
        <color indexed="8"/>
        <rFont val="標楷體"/>
        <family val="4"/>
      </rPr>
      <t>第一類：係指單一應用作業，或總人月在24人月以下者，管理費率不超過80%。</t>
    </r>
  </si>
  <si>
    <r>
      <t>●</t>
    </r>
    <r>
      <rPr>
        <sz val="13"/>
        <color indexed="8"/>
        <rFont val="標楷體"/>
        <family val="4"/>
      </rPr>
      <t>第二類：係指多元應用作業具資料庫設計及線上處理者，或總人月在25至100月者，管理費率不超過90%。</t>
    </r>
  </si>
  <si>
    <r>
      <t>●</t>
    </r>
    <r>
      <rPr>
        <sz val="13"/>
        <color indexed="8"/>
        <rFont val="標楷體"/>
        <family val="4"/>
      </rPr>
      <t>第三類：係指整體管理資訊系統，具複雜資料庫規劃及網路管理者，或總人月超過100月者，
          管理費率不超過100%。</t>
    </r>
  </si>
  <si>
    <r>
      <t>●</t>
    </r>
    <r>
      <rPr>
        <sz val="13"/>
        <color indexed="8"/>
        <rFont val="標楷體"/>
        <family val="4"/>
      </rPr>
      <t>第一類：係指單一應用作業，或總人月在24人月以下者，公費費率不超過5%</t>
    </r>
  </si>
  <si>
    <r>
      <t>●</t>
    </r>
    <r>
      <rPr>
        <sz val="13"/>
        <color indexed="8"/>
        <rFont val="標楷體"/>
        <family val="4"/>
      </rPr>
      <t>第二類：係指多元應用作業具資料庫設計及線上處理者，或總人月在25至100月者，公費費率不超過15%</t>
    </r>
  </si>
  <si>
    <r>
      <t>●</t>
    </r>
    <r>
      <rPr>
        <sz val="13"/>
        <color indexed="8"/>
        <rFont val="標楷體"/>
        <family val="4"/>
      </rPr>
      <t>第三類：係指整體管理資訊系統，具複雜資料庫規劃及網路管理者，或總人月超過100月者，
          公費費率不超過25%。</t>
    </r>
  </si>
  <si>
    <r>
      <t>各業受僱員工(人數、總薪資、經常性薪資、非經常性薪資)</t>
    </r>
    <r>
      <rPr>
        <sz val="11"/>
        <color indexed="12"/>
        <rFont val="新細明體"/>
        <family val="1"/>
      </rPr>
      <t>(110</t>
    </r>
    <r>
      <rPr>
        <sz val="11"/>
        <rFont val="新細明體"/>
        <family val="1"/>
      </rPr>
      <t>年7月)(單位：人、元)</t>
    </r>
  </si>
  <si>
    <t>資料來源：勞工保險局及中央健康保險署網站</t>
  </si>
  <si>
    <t>●依法應由雇主負擔之勞工保險費、積欠工資墊償基金提繳費、全民健康保險費、勞工退休金
  之比率(d)：</t>
  </si>
  <si>
    <r>
      <t>依</t>
    </r>
    <r>
      <rPr>
        <b/>
        <u val="single"/>
        <sz val="13"/>
        <color indexed="10"/>
        <rFont val="標楷體"/>
        <family val="4"/>
      </rPr>
      <t>勞工保險局及中央健康保險署</t>
    </r>
    <r>
      <rPr>
        <b/>
        <sz val="13"/>
        <color indexed="8"/>
        <rFont val="標楷體"/>
        <family val="4"/>
      </rPr>
      <t>核定費率(</t>
    </r>
    <r>
      <rPr>
        <b/>
        <sz val="13"/>
        <color indexed="12"/>
        <rFont val="標楷體"/>
        <family val="4"/>
      </rPr>
      <t>111</t>
    </r>
    <r>
      <rPr>
        <b/>
        <sz val="13"/>
        <color indexed="8"/>
        <rFont val="標楷體"/>
        <family val="4"/>
      </rPr>
      <t>年1月1日起適用)，估算如下：</t>
    </r>
  </si>
  <si>
    <r>
      <t>依</t>
    </r>
    <r>
      <rPr>
        <b/>
        <u val="single"/>
        <sz val="13"/>
        <color indexed="10"/>
        <rFont val="標楷體"/>
        <family val="4"/>
      </rPr>
      <t>勞工保險局及中央健康保險署</t>
    </r>
    <r>
      <rPr>
        <b/>
        <sz val="13"/>
        <color indexed="8"/>
        <rFont val="標楷體"/>
        <family val="4"/>
      </rPr>
      <t>核定費率(</t>
    </r>
    <r>
      <rPr>
        <b/>
        <sz val="13"/>
        <color indexed="12"/>
        <rFont val="標楷體"/>
        <family val="4"/>
      </rPr>
      <t>111年1月1日起適用</t>
    </r>
    <r>
      <rPr>
        <b/>
        <sz val="13"/>
        <color indexed="8"/>
        <rFont val="標楷體"/>
        <family val="4"/>
      </rPr>
      <t>)，估算如下：</t>
    </r>
  </si>
  <si>
    <r>
      <t>本案為確實估算所需經費，參照「機關委託資訊服務廠商評選及計費辦法」第16條「服務成本加公費法」</t>
    </r>
    <r>
      <rPr>
        <sz val="13"/>
        <color indexed="8"/>
        <rFont val="標楷體"/>
        <family val="4"/>
      </rPr>
      <t xml:space="preserve">，估算服務費用。包括下列費用：           </t>
    </r>
  </si>
  <si>
    <t>資料來源：勞動部網站(https://pswst.mol.gov.tw/psdn/</t>
  </si>
  <si>
    <r>
      <t>實際薪資：</t>
    </r>
    <r>
      <rPr>
        <b/>
        <u val="single"/>
        <sz val="13"/>
        <color indexed="10"/>
        <rFont val="標楷體"/>
        <family val="4"/>
      </rPr>
      <t>依人員實際薪資估列或參考</t>
    </r>
    <r>
      <rPr>
        <b/>
        <sz val="13"/>
        <color indexed="8"/>
        <rFont val="標楷體"/>
        <family val="4"/>
      </rPr>
      <t>勞動部</t>
    </r>
    <r>
      <rPr>
        <b/>
        <u val="single"/>
        <sz val="13"/>
        <color indexed="10"/>
        <rFont val="標楷體"/>
        <family val="4"/>
      </rPr>
      <t>110</t>
    </r>
    <r>
      <rPr>
        <b/>
        <sz val="13"/>
        <color indexed="8"/>
        <rFont val="標楷體"/>
        <family val="4"/>
      </rPr>
      <t>年職類別薪資調查結果(依第10次修訂之行業標準分類)【電腦程式設計、諮詢及相關服務業】之【經常薪資】</t>
    </r>
    <r>
      <rPr>
        <b/>
        <u val="single"/>
        <sz val="13"/>
        <color indexed="10"/>
        <rFont val="標楷體"/>
        <family val="4"/>
      </rPr>
      <t>(調查結果請至該部網站查詢)</t>
    </r>
  </si>
  <si>
    <r>
      <t>非經常性給與之獎金：</t>
    </r>
    <r>
      <rPr>
        <b/>
        <u val="single"/>
        <sz val="13"/>
        <color indexed="10"/>
        <rFont val="標楷體"/>
        <family val="4"/>
      </rPr>
      <t>依人員實際薪資之一定比率估列或參考</t>
    </r>
    <r>
      <rPr>
        <b/>
        <sz val="13"/>
        <color indexed="8"/>
        <rFont val="標楷體"/>
        <family val="4"/>
      </rPr>
      <t>勞動部</t>
    </r>
    <r>
      <rPr>
        <b/>
        <u val="single"/>
        <sz val="13"/>
        <color indexed="10"/>
        <rFont val="標楷體"/>
        <family val="4"/>
      </rPr>
      <t>110</t>
    </r>
    <r>
      <rPr>
        <b/>
        <sz val="13"/>
        <color indexed="8"/>
        <rFont val="標楷體"/>
        <family val="4"/>
      </rPr>
      <t>年職類別薪資調查結果(依第10次修訂之行業標準分類)【電腦程式設計、諮詢及相關服務業】之【非經常薪資】</t>
    </r>
    <r>
      <rPr>
        <b/>
        <u val="single"/>
        <sz val="13"/>
        <color indexed="10"/>
        <rFont val="標楷體"/>
        <family val="4"/>
      </rPr>
      <t>(調查結果請至該部網站查詢)，但</t>
    </r>
    <r>
      <rPr>
        <b/>
        <u val="single"/>
        <sz val="13"/>
        <color indexed="10"/>
        <rFont val="標楷體"/>
        <family val="4"/>
      </rPr>
      <t>不得超過實際薪資之百分之三十</t>
    </r>
    <r>
      <rPr>
        <b/>
        <sz val="13"/>
        <color indexed="8"/>
        <rFont val="標楷體"/>
        <family val="4"/>
      </rPr>
      <t>。</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</si>
</sst>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quot;NT$&quot;* #,##0_-;&quot;\&quot;&quot;\&quot;\-&quot;NT$&quot;* #,##0_-;_-&quot;NT$&quot;* &quot;-&quot;_-;_-@_-"/>
    <numFmt numFmtId="178" formatCode="_-&quot;NT$&quot;* #,##0.00_-;&quot;\&quot;&quot;\&quot;\-&quot;NT$&quot;* #,##0.00_-;_-&quot;NT$&quot;* &quot;-&quot;??_-;_-@_-"/>
    <numFmt numFmtId="179" formatCode="_-* #,##0.00_-;&quot;\&quot;&quot;\&quot;\-* #,##0.00_-;_-* &quot;-&quot;??_-;_-@_-"/>
    <numFmt numFmtId="180" formatCode="_ &quot;\&quot;* #,##0_ ;_ &quot;\&quot;* &quot;\&quot;&quot;\&quot;&quot;\&quot;\-#,##0_ ;_ &quot;\&quot;* &quot;-&quot;_ ;_ @_ "/>
    <numFmt numFmtId="181" formatCode="_ * #,##0_ ;_ * &quot;\&quot;&quot;\&quot;&quot;\&quot;\-#,##0_ ;_ * &quot;-&quot;_ ;_ @_ "/>
    <numFmt numFmtId="182" formatCode="_ &quot;\&quot;* #,##0.00_ ;_ &quot;\&quot;* &quot;\&quot;&quot;\&quot;&quot;\&quot;\-#,##0.00_ ;_ &quot;\&quot;* &quot;-&quot;??_ ;_ @_ "/>
    <numFmt numFmtId="183" formatCode="_ * #,##0.00_ ;_ * &quot;\&quot;&quot;\&quot;&quot;\&quot;\-#,##0.00_ ;_ * &quot;-&quot;??_ ;_ @_ "/>
    <numFmt numFmtId="184" formatCode="0.0_);[Red]\(0.0\)"/>
    <numFmt numFmtId="185" formatCode="0_);[Red]\(0\)"/>
    <numFmt numFmtId="186" formatCode="#,##0_);[Red]\(#,##0\)"/>
    <numFmt numFmtId="187" formatCode="&quot;Yes&quot;;&quot;Yes&quot;;&quot;No&quot;"/>
    <numFmt numFmtId="188" formatCode="&quot;True&quot;;&quot;True&quot;;&quot;False&quot;"/>
    <numFmt numFmtId="189" formatCode="&quot;On&quot;;&quot;On&quot;;&quot;Off&quot;"/>
    <numFmt numFmtId="190" formatCode="m&quot;月&quot;d&quot;日&quot;"/>
    <numFmt numFmtId="191" formatCode="0_ "/>
    <numFmt numFmtId="192" formatCode="[$-404]e/mm/dd"/>
    <numFmt numFmtId="193" formatCode="mmm\-yyyy"/>
    <numFmt numFmtId="194" formatCode="0.00_ "/>
    <numFmt numFmtId="195" formatCode="_-* #,##0.0_-;\-* #,##0.0_-;_-* &quot;-&quot;??_-;_-@_-"/>
    <numFmt numFmtId="196" formatCode="#,##0_ "/>
    <numFmt numFmtId="197" formatCode="0.0_ "/>
    <numFmt numFmtId="198" formatCode="_-* #,##0.0_-;\-* #,##0.0_-;_-* &quot;-&quot;?_-;_-@_-"/>
    <numFmt numFmtId="199" formatCode="_-* #,##0.000_-;\-* #,##0.000_-;_-* &quot;-&quot;??_-;_-@_-"/>
    <numFmt numFmtId="200" formatCode="[$€-2]\ #,##0.00_);[Red]\([$€-2]\ #,##0.00\)"/>
    <numFmt numFmtId="201" formatCode="#,##0.0_);[Red]\(#,##0.0\)"/>
    <numFmt numFmtId="202" formatCode="0.000_ "/>
    <numFmt numFmtId="203" formatCode="0;_�"/>
    <numFmt numFmtId="204" formatCode="0;_찀"/>
    <numFmt numFmtId="205" formatCode="&quot;$&quot;#,##0"/>
    <numFmt numFmtId="206" formatCode="#,##0.0"/>
    <numFmt numFmtId="207" formatCode="#,##0.00_ "/>
    <numFmt numFmtId="208" formatCode="#,##0.0_ "/>
    <numFmt numFmtId="209" formatCode="0.0"/>
    <numFmt numFmtId="210" formatCode="0.00;_瀀"/>
    <numFmt numFmtId="211" formatCode="0.0;_瀀"/>
    <numFmt numFmtId="212" formatCode="0.000;_瀀"/>
    <numFmt numFmtId="213" formatCode="0.000000000_ "/>
    <numFmt numFmtId="214" formatCode="#,##0.000_ "/>
    <numFmt numFmtId="215" formatCode="#,##0.0000_ "/>
    <numFmt numFmtId="216" formatCode="0.00000_ "/>
    <numFmt numFmtId="217" formatCode="0.00_);[Red]\(0.00\)"/>
    <numFmt numFmtId="218" formatCode="#,##0.00_);[Red]\(#,##0.00\)"/>
    <numFmt numFmtId="219" formatCode="0.0000_ "/>
    <numFmt numFmtId="220" formatCode="0.0000_);[Red]\(0.0000\)"/>
    <numFmt numFmtId="221" formatCode="0.000_);[Red]\(0.000\)"/>
    <numFmt numFmtId="222" formatCode="0.00000_);[Red]\(0.00000\)"/>
    <numFmt numFmtId="223" formatCode="0.0000000000000_);[Red]\(0.0000000000000\)"/>
    <numFmt numFmtId="224" formatCode="0.000000000000_);[Red]\(0.000000000000\)"/>
    <numFmt numFmtId="225" formatCode="0.00000000000_);[Red]\(0.00000000000\)"/>
    <numFmt numFmtId="226" formatCode="0.0000000000_);[Red]\(0.0000000000\)"/>
    <numFmt numFmtId="227" formatCode="0.000000000_);[Red]\(0.000000000\)"/>
    <numFmt numFmtId="228" formatCode="0.00000000_);[Red]\(0.00000000\)"/>
    <numFmt numFmtId="229" formatCode="0.0000000_);[Red]\(0.0000000\)"/>
    <numFmt numFmtId="230" formatCode="0.000000_);[Red]\(0.000000\)"/>
    <numFmt numFmtId="231" formatCode="0.00;[Red]0.00"/>
    <numFmt numFmtId="232" formatCode="#,##0.00;[Red]#,##0.00"/>
    <numFmt numFmtId="233" formatCode="0.000%"/>
    <numFmt numFmtId="234" formatCode="0.0%"/>
    <numFmt numFmtId="235" formatCode="0.0000%"/>
    <numFmt numFmtId="236" formatCode="_-* #,##0.0000_-;\-* #,##0.0000_-;_-* &quot;-&quot;????_-;_-@_-"/>
    <numFmt numFmtId="237" formatCode="0.00000%"/>
    <numFmt numFmtId="238" formatCode="[$-404]AM/PM\ hh:mm:ss"/>
  </numFmts>
  <fonts count="61">
    <font>
      <sz val="12"/>
      <name val="新細明體"/>
      <family val="1"/>
    </font>
    <font>
      <sz val="9"/>
      <name val="新細明體"/>
      <family val="1"/>
    </font>
    <font>
      <sz val="12"/>
      <name val="夥鰻羹"/>
      <family val="1"/>
    </font>
    <font>
      <u val="single"/>
      <sz val="12"/>
      <color indexed="12"/>
      <name val="新細明體"/>
      <family val="1"/>
    </font>
    <font>
      <u val="single"/>
      <sz val="12"/>
      <color indexed="36"/>
      <name val="新細明體"/>
      <family val="1"/>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標楷體"/>
      <family val="4"/>
    </font>
    <font>
      <sz val="13"/>
      <name val="標楷體"/>
      <family val="4"/>
    </font>
    <font>
      <b/>
      <sz val="13"/>
      <name val="標楷體"/>
      <family val="4"/>
    </font>
    <font>
      <b/>
      <sz val="16"/>
      <name val="標楷體"/>
      <family val="4"/>
    </font>
    <font>
      <sz val="12"/>
      <name val="標楷體"/>
      <family val="4"/>
    </font>
    <font>
      <sz val="11"/>
      <name val="標楷體"/>
      <family val="4"/>
    </font>
    <font>
      <b/>
      <sz val="12"/>
      <color indexed="12"/>
      <name val="標楷體"/>
      <family val="4"/>
    </font>
    <font>
      <sz val="13"/>
      <color indexed="8"/>
      <name val="標楷體"/>
      <family val="4"/>
    </font>
    <font>
      <b/>
      <sz val="13"/>
      <color indexed="8"/>
      <name val="標楷體"/>
      <family val="4"/>
    </font>
    <font>
      <b/>
      <sz val="13"/>
      <color indexed="12"/>
      <name val="標楷體"/>
      <family val="4"/>
    </font>
    <font>
      <sz val="11"/>
      <name val="新細明體"/>
      <family val="1"/>
    </font>
    <font>
      <sz val="11"/>
      <color indexed="12"/>
      <name val="新細明體"/>
      <family val="1"/>
    </font>
    <font>
      <b/>
      <u val="single"/>
      <sz val="13"/>
      <color indexed="10"/>
      <name val="標楷體"/>
      <family val="4"/>
    </font>
    <font>
      <u val="single"/>
      <sz val="12"/>
      <name val="新細明體"/>
      <family val="1"/>
    </font>
    <font>
      <sz val="11"/>
      <color indexed="8"/>
      <name val="標楷體"/>
      <family val="4"/>
    </font>
    <font>
      <b/>
      <sz val="12"/>
      <color indexed="8"/>
      <name val="標楷體"/>
      <family val="4"/>
    </font>
    <font>
      <b/>
      <sz val="14"/>
      <color indexed="8"/>
      <name val="標楷體"/>
      <family val="4"/>
    </font>
    <font>
      <sz val="13"/>
      <color indexed="12"/>
      <name val="標楷體"/>
      <family val="4"/>
    </font>
    <font>
      <sz val="12"/>
      <color indexed="8"/>
      <name val="標楷體"/>
      <family val="4"/>
    </font>
    <font>
      <b/>
      <sz val="18"/>
      <color indexed="8"/>
      <name val="標楷體"/>
      <family val="4"/>
    </font>
    <font>
      <sz val="14"/>
      <color indexed="8"/>
      <name val="標楷體"/>
      <family val="4"/>
    </font>
    <font>
      <sz val="12"/>
      <color indexed="10"/>
      <name val="標楷體"/>
      <family val="4"/>
    </font>
    <font>
      <u val="single"/>
      <sz val="12"/>
      <color indexed="10"/>
      <name val="標楷體"/>
      <family val="4"/>
    </font>
    <font>
      <u val="single"/>
      <sz val="12"/>
      <color indexed="10"/>
      <name val="新細明體"/>
      <family val="1"/>
    </font>
    <font>
      <sz val="12"/>
      <color theme="1"/>
      <name val="Calibri"/>
      <family val="1"/>
    </font>
    <font>
      <sz val="12"/>
      <color theme="1"/>
      <name val="新細明體"/>
      <family val="1"/>
    </font>
    <font>
      <sz val="13"/>
      <color theme="1"/>
      <name val="標楷體"/>
      <family val="4"/>
    </font>
    <font>
      <sz val="11"/>
      <color theme="1"/>
      <name val="標楷體"/>
      <family val="4"/>
    </font>
    <font>
      <b/>
      <sz val="12"/>
      <color theme="1"/>
      <name val="標楷體"/>
      <family val="4"/>
    </font>
    <font>
      <b/>
      <sz val="14"/>
      <color theme="1"/>
      <name val="標楷體"/>
      <family val="4"/>
    </font>
    <font>
      <b/>
      <sz val="13"/>
      <color theme="1"/>
      <name val="標楷體"/>
      <family val="4"/>
    </font>
    <font>
      <sz val="13"/>
      <color rgb="FF0000FF"/>
      <name val="標楷體"/>
      <family val="4"/>
    </font>
    <font>
      <u val="single"/>
      <sz val="12"/>
      <color rgb="FFFF0000"/>
      <name val="新細明體"/>
      <family val="1"/>
    </font>
    <font>
      <sz val="14"/>
      <color theme="1"/>
      <name val="標楷體"/>
      <family val="4"/>
    </font>
    <font>
      <u val="single"/>
      <sz val="12"/>
      <color rgb="FFFF0000"/>
      <name val="標楷體"/>
      <family val="4"/>
    </font>
    <font>
      <sz val="12"/>
      <color rgb="FFFF0000"/>
      <name val="標楷體"/>
      <family val="4"/>
    </font>
    <font>
      <b/>
      <sz val="18"/>
      <color theme="1"/>
      <name val="標楷體"/>
      <family val="4"/>
    </font>
    <font>
      <sz val="12"/>
      <color theme="1"/>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6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thick">
        <color indexed="10"/>
      </left>
      <right style="thick">
        <color indexed="10"/>
      </right>
      <top style="thick">
        <color indexed="10"/>
      </top>
      <bottom style="thin"/>
    </border>
    <border>
      <left style="thin"/>
      <right style="thin"/>
      <top style="thin"/>
      <bottom style="medium"/>
    </border>
    <border>
      <left style="thin"/>
      <right style="thin"/>
      <top>
        <color indexed="63"/>
      </top>
      <bottom style="medium"/>
    </border>
    <border>
      <left>
        <color indexed="63"/>
      </left>
      <right>
        <color indexed="63"/>
      </right>
      <top style="medium"/>
      <bottom style="thin"/>
    </border>
    <border>
      <left>
        <color indexed="63"/>
      </left>
      <right>
        <color indexed="63"/>
      </right>
      <top style="thin"/>
      <bottom style="thin"/>
    </border>
    <border>
      <left style="thin"/>
      <right style="thin"/>
      <top style="medium"/>
      <bottom style="thin"/>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color indexed="63"/>
      </top>
      <bottom style="thin"/>
    </border>
    <border>
      <left style="thin"/>
      <right>
        <color indexed="63"/>
      </right>
      <top style="thin"/>
      <bottom style="medium"/>
    </border>
    <border>
      <left style="thick">
        <color indexed="10"/>
      </left>
      <right style="thick">
        <color indexed="10"/>
      </right>
      <top style="thick">
        <color indexed="10"/>
      </top>
      <bottom style="thick">
        <color indexed="10"/>
      </bottom>
    </border>
    <border>
      <left>
        <color indexed="63"/>
      </left>
      <right style="thin"/>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style="medium"/>
    </border>
    <border>
      <left style="thick">
        <color indexed="10"/>
      </left>
      <right style="thin"/>
      <top style="thick">
        <color indexed="10"/>
      </top>
      <bottom style="thick">
        <color indexed="10"/>
      </bottom>
    </border>
    <border>
      <left style="thin"/>
      <right style="thin"/>
      <top style="thick">
        <color indexed="10"/>
      </top>
      <bottom style="thick">
        <color indexed="10"/>
      </bottom>
    </border>
    <border>
      <left style="thin"/>
      <right style="thick">
        <color indexed="10"/>
      </right>
      <top style="thick">
        <color indexed="10"/>
      </top>
      <bottom style="thick">
        <color indexed="10"/>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ck">
        <color indexed="10"/>
      </left>
      <right>
        <color indexed="63"/>
      </right>
      <top style="thin"/>
      <bottom style="thin"/>
    </border>
    <border>
      <left>
        <color indexed="63"/>
      </left>
      <right>
        <color indexed="63"/>
      </right>
      <top style="thin"/>
      <bottom style="medium"/>
    </border>
    <border>
      <left style="medium">
        <color indexed="10"/>
      </left>
      <right style="thin"/>
      <top style="medium">
        <color indexed="10"/>
      </top>
      <bottom style="medium">
        <color indexed="10"/>
      </bottom>
    </border>
    <border>
      <left style="thin"/>
      <right style="medium">
        <color indexed="10"/>
      </right>
      <top style="medium">
        <color indexed="10"/>
      </top>
      <bottom style="medium">
        <color indexed="10"/>
      </bottom>
    </border>
    <border>
      <left style="medium"/>
      <right>
        <color indexed="63"/>
      </right>
      <top style="thin"/>
      <bottom style="medium"/>
    </border>
    <border>
      <left style="medium"/>
      <right>
        <color indexed="63"/>
      </right>
      <top style="medium"/>
      <bottom style="thin"/>
    </border>
    <border>
      <left style="thin"/>
      <right style="thin"/>
      <top style="thin"/>
      <bottom>
        <color indexed="63"/>
      </bottom>
    </border>
    <border>
      <left style="thin"/>
      <right style="medium"/>
      <top style="thin"/>
      <bottom style="medium"/>
    </border>
    <border>
      <left>
        <color indexed="63"/>
      </left>
      <right style="medium"/>
      <top>
        <color indexed="63"/>
      </top>
      <bottom style="medium"/>
    </border>
    <border>
      <left style="thin"/>
      <right style="medium"/>
      <top style="medium"/>
      <bottom style="thin"/>
    </border>
    <border>
      <left style="medium"/>
      <right style="thin"/>
      <top style="thin"/>
      <bottom style="medium"/>
    </border>
    <border>
      <left style="thin"/>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7"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8" fillId="16" borderId="0" applyNumberFormat="0" applyBorder="0" applyAlignment="0" applyProtection="0"/>
    <xf numFmtId="0" fontId="9" fillId="0" borderId="1"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6" fillId="18" borderId="4" applyNumberFormat="0" applyFont="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0" fillId="23" borderId="9" applyNumberFormat="0" applyAlignment="0" applyProtection="0"/>
    <xf numFmtId="0" fontId="21" fillId="3" borderId="0" applyNumberFormat="0" applyBorder="0" applyAlignment="0" applyProtection="0"/>
    <xf numFmtId="0" fontId="22" fillId="0" borderId="0" applyNumberFormat="0" applyFill="0" applyBorder="0" applyAlignment="0" applyProtection="0"/>
    <xf numFmtId="181" fontId="2" fillId="0" borderId="0" applyFont="0" applyFill="0" applyBorder="0" applyAlignment="0" applyProtection="0"/>
    <xf numFmtId="183" fontId="2" fillId="0" borderId="0" applyFont="0" applyFill="0" applyBorder="0" applyAlignment="0" applyProtection="0"/>
    <xf numFmtId="180" fontId="2" fillId="0" borderId="0" applyFont="0" applyFill="0" applyBorder="0" applyAlignment="0" applyProtection="0"/>
    <xf numFmtId="182" fontId="2" fillId="0" borderId="0" applyFont="0" applyFill="0" applyBorder="0" applyAlignment="0" applyProtection="0"/>
  </cellStyleXfs>
  <cellXfs count="177">
    <xf numFmtId="0" fontId="0" fillId="0" borderId="0" xfId="0" applyAlignment="1">
      <alignment/>
    </xf>
    <xf numFmtId="0" fontId="24" fillId="0" borderId="10" xfId="0" applyFont="1" applyBorder="1" applyAlignment="1">
      <alignment horizontal="justify" vertical="top" wrapText="1"/>
    </xf>
    <xf numFmtId="0" fontId="27" fillId="16"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5" fillId="24" borderId="0" xfId="0" applyFont="1" applyFill="1" applyBorder="1" applyAlignment="1">
      <alignment horizontal="center" vertical="center" wrapText="1"/>
    </xf>
    <xf numFmtId="196" fontId="28" fillId="0" borderId="10" xfId="0" applyNumberFormat="1" applyFont="1" applyBorder="1" applyAlignment="1">
      <alignment horizontal="center" vertical="center" wrapText="1"/>
    </xf>
    <xf numFmtId="210" fontId="28" fillId="0" borderId="10" xfId="0" applyNumberFormat="1" applyFont="1" applyBorder="1" applyAlignment="1">
      <alignment horizontal="right" vertical="center"/>
    </xf>
    <xf numFmtId="196" fontId="28" fillId="17" borderId="10" xfId="0" applyNumberFormat="1" applyFont="1" applyFill="1" applyBorder="1" applyAlignment="1">
      <alignment horizontal="center" vertical="center" wrapText="1"/>
    </xf>
    <xf numFmtId="210" fontId="28" fillId="17" borderId="10" xfId="0" applyNumberFormat="1" applyFont="1" applyFill="1" applyBorder="1" applyAlignment="1">
      <alignment horizontal="right" vertical="center"/>
    </xf>
    <xf numFmtId="210" fontId="28" fillId="0" borderId="10" xfId="0" applyNumberFormat="1" applyFont="1" applyFill="1" applyBorder="1" applyAlignment="1">
      <alignment horizontal="right" vertical="center"/>
    </xf>
    <xf numFmtId="217" fontId="28" fillId="0" borderId="10" xfId="0" applyNumberFormat="1" applyFont="1" applyBorder="1" applyAlignment="1">
      <alignment horizontal="right" vertical="center"/>
    </xf>
    <xf numFmtId="217" fontId="28" fillId="17" borderId="10" xfId="0" applyNumberFormat="1" applyFont="1" applyFill="1" applyBorder="1" applyAlignment="1">
      <alignment horizontal="right" vertical="center"/>
    </xf>
    <xf numFmtId="210" fontId="27" fillId="17" borderId="10" xfId="0" applyNumberFormat="1" applyFont="1" applyFill="1" applyBorder="1" applyAlignment="1">
      <alignment/>
    </xf>
    <xf numFmtId="210" fontId="27" fillId="0" borderId="10" xfId="0" applyNumberFormat="1" applyFont="1" applyFill="1" applyBorder="1" applyAlignment="1">
      <alignment/>
    </xf>
    <xf numFmtId="196" fontId="28" fillId="24" borderId="11" xfId="0" applyNumberFormat="1" applyFont="1" applyFill="1" applyBorder="1" applyAlignment="1">
      <alignment horizontal="center" vertical="center" wrapText="1"/>
    </xf>
    <xf numFmtId="217" fontId="28" fillId="24" borderId="11" xfId="0" applyNumberFormat="1" applyFont="1" applyFill="1" applyBorder="1" applyAlignment="1">
      <alignment horizontal="right" vertical="center"/>
    </xf>
    <xf numFmtId="0" fontId="5" fillId="24" borderId="0" xfId="0" applyFont="1" applyFill="1" applyBorder="1" applyAlignment="1">
      <alignment horizontal="left" vertical="center" wrapText="1"/>
    </xf>
    <xf numFmtId="196" fontId="28" fillId="24" borderId="0" xfId="0" applyNumberFormat="1" applyFont="1" applyFill="1" applyBorder="1" applyAlignment="1">
      <alignment horizontal="center" vertical="center" wrapText="1"/>
    </xf>
    <xf numFmtId="210" fontId="28" fillId="24" borderId="0" xfId="0" applyNumberFormat="1" applyFont="1" applyFill="1" applyBorder="1" applyAlignment="1">
      <alignment horizontal="right" vertical="center"/>
    </xf>
    <xf numFmtId="210" fontId="27" fillId="24" borderId="0" xfId="0" applyNumberFormat="1" applyFont="1" applyFill="1" applyBorder="1" applyAlignment="1">
      <alignment/>
    </xf>
    <xf numFmtId="217" fontId="27" fillId="17" borderId="10" xfId="0" applyNumberFormat="1" applyFont="1" applyFill="1" applyBorder="1" applyAlignment="1">
      <alignment horizontal="right" vertical="center"/>
    </xf>
    <xf numFmtId="0" fontId="27" fillId="0" borderId="12" xfId="0" applyFont="1" applyBorder="1" applyAlignment="1">
      <alignment horizontal="center" vertical="center" wrapText="1"/>
    </xf>
    <xf numFmtId="0" fontId="0" fillId="0" borderId="0" xfId="0" applyAlignment="1">
      <alignment vertical="center"/>
    </xf>
    <xf numFmtId="217" fontId="27" fillId="0" borderId="10" xfId="0" applyNumberFormat="1" applyFont="1" applyFill="1" applyBorder="1" applyAlignment="1">
      <alignment horizontal="right" vertical="center"/>
    </xf>
    <xf numFmtId="0" fontId="25" fillId="0" borderId="10" xfId="0" applyFont="1" applyBorder="1" applyAlignment="1">
      <alignment horizontal="justify" vertical="top" wrapText="1"/>
    </xf>
    <xf numFmtId="0" fontId="27" fillId="0" borderId="0" xfId="0" applyFont="1" applyAlignment="1">
      <alignment/>
    </xf>
    <xf numFmtId="0" fontId="29" fillId="0" borderId="10" xfId="0" applyFont="1" applyBorder="1" applyAlignment="1">
      <alignment horizontal="center"/>
    </xf>
    <xf numFmtId="0" fontId="48" fillId="0" borderId="0" xfId="34" applyFont="1">
      <alignment/>
      <protection/>
    </xf>
    <xf numFmtId="0" fontId="49" fillId="0" borderId="10" xfId="34" applyFont="1" applyBorder="1" applyAlignment="1">
      <alignment horizontal="center" vertical="center" wrapText="1"/>
      <protection/>
    </xf>
    <xf numFmtId="196" fontId="48" fillId="0" borderId="0" xfId="34" applyNumberFormat="1" applyFont="1">
      <alignment/>
      <protection/>
    </xf>
    <xf numFmtId="0" fontId="49" fillId="0" borderId="13" xfId="34" applyFont="1" applyBorder="1" applyAlignment="1">
      <alignment horizontal="left" vertical="center"/>
      <protection/>
    </xf>
    <xf numFmtId="0" fontId="49" fillId="0" borderId="14" xfId="34" applyFont="1" applyBorder="1" applyAlignment="1">
      <alignment horizontal="left" vertical="center"/>
      <protection/>
    </xf>
    <xf numFmtId="9" fontId="49" fillId="0" borderId="10" xfId="42" applyFont="1" applyBorder="1" applyAlignment="1">
      <alignment horizontal="center" vertical="center" wrapText="1"/>
    </xf>
    <xf numFmtId="207" fontId="49" fillId="0" borderId="15" xfId="34" applyNumberFormat="1" applyFont="1" applyBorder="1" applyAlignment="1" applyProtection="1">
      <alignment vertical="center" wrapText="1"/>
      <protection locked="0"/>
    </xf>
    <xf numFmtId="0" fontId="48" fillId="0" borderId="0" xfId="34" applyFont="1" applyFill="1">
      <alignment/>
      <protection/>
    </xf>
    <xf numFmtId="176" fontId="48" fillId="0" borderId="0" xfId="34" applyNumberFormat="1" applyFont="1">
      <alignment/>
      <protection/>
    </xf>
    <xf numFmtId="186" fontId="50" fillId="0" borderId="0" xfId="0" applyNumberFormat="1" applyFont="1" applyFill="1" applyBorder="1" applyAlignment="1">
      <alignment horizontal="right" vertical="center"/>
    </xf>
    <xf numFmtId="9" fontId="49" fillId="0" borderId="16" xfId="42" applyFont="1" applyBorder="1" applyAlignment="1">
      <alignment horizontal="center" vertical="center" wrapText="1"/>
    </xf>
    <xf numFmtId="207" fontId="49" fillId="0" borderId="17" xfId="34" applyNumberFormat="1" applyFont="1" applyBorder="1" applyAlignment="1">
      <alignment vertical="center" wrapText="1"/>
      <protection/>
    </xf>
    <xf numFmtId="0" fontId="51" fillId="24" borderId="18" xfId="34" applyFont="1" applyFill="1" applyBorder="1" applyAlignment="1">
      <alignment horizontal="right" vertical="center" wrapText="1"/>
      <protection/>
    </xf>
    <xf numFmtId="9" fontId="49" fillId="0" borderId="18" xfId="42" applyFont="1" applyBorder="1" applyAlignment="1">
      <alignment vertical="center" wrapText="1"/>
    </xf>
    <xf numFmtId="0" fontId="48" fillId="0" borderId="0" xfId="34" applyFont="1" applyFill="1" applyBorder="1">
      <alignment/>
      <protection/>
    </xf>
    <xf numFmtId="0" fontId="48" fillId="0" borderId="0" xfId="34" applyFont="1" applyBorder="1">
      <alignment/>
      <protection/>
    </xf>
    <xf numFmtId="0" fontId="51" fillId="24" borderId="19" xfId="34" applyFont="1" applyFill="1" applyBorder="1" applyAlignment="1">
      <alignment horizontal="right" vertical="center" wrapText="1"/>
      <protection/>
    </xf>
    <xf numFmtId="9" fontId="49" fillId="0" borderId="19" xfId="42" applyFont="1" applyBorder="1" applyAlignment="1">
      <alignment vertical="center" wrapText="1"/>
    </xf>
    <xf numFmtId="0" fontId="51" fillId="24" borderId="0" xfId="34" applyFont="1" applyFill="1" applyBorder="1" applyAlignment="1">
      <alignment horizontal="left" vertical="center" wrapText="1"/>
      <protection/>
    </xf>
    <xf numFmtId="0" fontId="48" fillId="0" borderId="0" xfId="0" applyFont="1" applyBorder="1" applyAlignment="1">
      <alignment horizontal="left"/>
    </xf>
    <xf numFmtId="0" fontId="52" fillId="0" borderId="0" xfId="34" applyFont="1" applyFill="1" applyBorder="1" applyAlignment="1">
      <alignment vertical="center" wrapText="1"/>
      <protection/>
    </xf>
    <xf numFmtId="0" fontId="53" fillId="0" borderId="0" xfId="34" applyFont="1" applyBorder="1" applyAlignment="1">
      <alignment horizontal="left" vertical="center" wrapText="1"/>
      <protection/>
    </xf>
    <xf numFmtId="0" fontId="53" fillId="0" borderId="0" xfId="34" applyFont="1" applyBorder="1" applyAlignment="1">
      <alignment horizontal="right" vertical="center" wrapText="1"/>
      <protection/>
    </xf>
    <xf numFmtId="0" fontId="53" fillId="0" borderId="20" xfId="34" applyFont="1" applyBorder="1" applyAlignment="1">
      <alignment horizontal="left" vertical="center" wrapText="1"/>
      <protection/>
    </xf>
    <xf numFmtId="0" fontId="53" fillId="0" borderId="10" xfId="34" applyFont="1" applyBorder="1" applyAlignment="1">
      <alignment horizontal="left" vertical="center" wrapText="1"/>
      <protection/>
    </xf>
    <xf numFmtId="0" fontId="49" fillId="0" borderId="0" xfId="34" applyFont="1" applyBorder="1" applyAlignment="1">
      <alignment horizontal="center" vertical="center" wrapText="1"/>
      <protection/>
    </xf>
    <xf numFmtId="0" fontId="49" fillId="0" borderId="0" xfId="34" applyFont="1" applyBorder="1" applyAlignment="1">
      <alignment horizontal="left" vertical="center" wrapText="1"/>
      <protection/>
    </xf>
    <xf numFmtId="9" fontId="49" fillId="0" borderId="0" xfId="34" applyNumberFormat="1" applyFont="1" applyBorder="1" applyAlignment="1">
      <alignment horizontal="center" vertical="center" wrapText="1"/>
      <protection/>
    </xf>
    <xf numFmtId="0" fontId="53" fillId="0" borderId="19" xfId="34" applyFont="1" applyBorder="1" applyAlignment="1">
      <alignment horizontal="left" vertical="center" wrapText="1"/>
      <protection/>
    </xf>
    <xf numFmtId="196" fontId="53" fillId="0" borderId="21" xfId="42" applyNumberFormat="1" applyFont="1" applyBorder="1" applyAlignment="1" applyProtection="1">
      <alignment horizontal="right" vertical="center" wrapText="1"/>
      <protection locked="0"/>
    </xf>
    <xf numFmtId="0" fontId="53" fillId="0" borderId="22" xfId="34" applyFont="1" applyBorder="1" applyAlignment="1">
      <alignment horizontal="left" vertical="center" wrapText="1"/>
      <protection/>
    </xf>
    <xf numFmtId="0" fontId="53" fillId="0" borderId="23" xfId="34" applyFont="1" applyBorder="1" applyAlignment="1">
      <alignment horizontal="left" vertical="center" wrapText="1"/>
      <protection/>
    </xf>
    <xf numFmtId="176" fontId="54" fillId="0" borderId="10" xfId="35" applyNumberFormat="1" applyFont="1" applyBorder="1" applyAlignment="1">
      <alignment horizontal="center" vertical="center" wrapText="1"/>
    </xf>
    <xf numFmtId="235" fontId="54" fillId="0" borderId="12" xfId="42" applyNumberFormat="1" applyFont="1" applyBorder="1" applyAlignment="1">
      <alignment horizontal="center" vertical="center" wrapText="1"/>
    </xf>
    <xf numFmtId="235" fontId="54" fillId="0" borderId="24" xfId="42" applyNumberFormat="1" applyFont="1" applyBorder="1" applyAlignment="1">
      <alignment horizontal="center" vertical="center" wrapText="1"/>
    </xf>
    <xf numFmtId="0" fontId="33" fillId="0" borderId="0" xfId="0" applyFont="1" applyAlignment="1">
      <alignment vertical="center"/>
    </xf>
    <xf numFmtId="0" fontId="53" fillId="0" borderId="10" xfId="34" applyFont="1" applyBorder="1" applyAlignment="1">
      <alignment horizontal="left" vertical="center" wrapText="1"/>
      <protection/>
    </xf>
    <xf numFmtId="207" fontId="49" fillId="0" borderId="25" xfId="34" applyNumberFormat="1" applyFont="1" applyBorder="1" applyAlignment="1" applyProtection="1">
      <alignment vertical="center" wrapText="1"/>
      <protection locked="0"/>
    </xf>
    <xf numFmtId="0" fontId="0" fillId="0" borderId="10" xfId="33" applyFont="1" applyBorder="1" applyAlignment="1">
      <alignment horizontal="center" vertical="center"/>
      <protection/>
    </xf>
    <xf numFmtId="0" fontId="0" fillId="0" borderId="10" xfId="33" applyFont="1" applyBorder="1" applyAlignment="1">
      <alignment horizontal="left" vertical="center"/>
      <protection/>
    </xf>
    <xf numFmtId="0" fontId="0" fillId="0" borderId="10" xfId="33" applyNumberFormat="1" applyFont="1" applyBorder="1" applyAlignment="1">
      <alignment horizontal="right" vertical="center"/>
      <protection/>
    </xf>
    <xf numFmtId="3" fontId="0" fillId="0" borderId="10" xfId="33" applyNumberFormat="1" applyFont="1" applyBorder="1" applyAlignment="1">
      <alignment horizontal="right" vertical="center"/>
      <protection/>
    </xf>
    <xf numFmtId="233" fontId="25" fillId="0" borderId="10" xfId="34" applyNumberFormat="1" applyFont="1" applyBorder="1" applyAlignment="1">
      <alignment vertical="center" wrapText="1"/>
      <protection/>
    </xf>
    <xf numFmtId="9" fontId="25" fillId="0" borderId="10" xfId="34" applyNumberFormat="1" applyFont="1" applyBorder="1" applyAlignment="1">
      <alignment vertical="center" wrapText="1"/>
      <protection/>
    </xf>
    <xf numFmtId="0" fontId="25" fillId="0" borderId="16" xfId="34" applyFont="1" applyBorder="1" applyAlignment="1">
      <alignment horizontal="left" vertical="center" wrapText="1"/>
      <protection/>
    </xf>
    <xf numFmtId="0" fontId="49" fillId="0" borderId="0" xfId="34" applyFont="1" applyBorder="1" applyAlignment="1">
      <alignment horizontal="left" vertical="center" wrapText="1"/>
      <protection/>
    </xf>
    <xf numFmtId="0" fontId="55" fillId="0" borderId="0" xfId="0" applyFont="1" applyAlignment="1">
      <alignment/>
    </xf>
    <xf numFmtId="0" fontId="55" fillId="0" borderId="0" xfId="0" applyFont="1" applyAlignment="1">
      <alignment vertical="center"/>
    </xf>
    <xf numFmtId="0" fontId="36" fillId="0" borderId="0" xfId="0" applyFont="1" applyAlignment="1">
      <alignment vertical="center"/>
    </xf>
    <xf numFmtId="0" fontId="49" fillId="0" borderId="0" xfId="34" applyFont="1" applyBorder="1" applyAlignment="1">
      <alignment horizontal="left" vertical="center" wrapText="1"/>
      <protection/>
    </xf>
    <xf numFmtId="176" fontId="49" fillId="0" borderId="18" xfId="35" applyNumberFormat="1" applyFont="1" applyBorder="1" applyAlignment="1">
      <alignment vertical="center" wrapText="1"/>
    </xf>
    <xf numFmtId="176" fontId="49" fillId="0" borderId="26" xfId="35" applyNumberFormat="1" applyFont="1" applyBorder="1" applyAlignment="1">
      <alignment vertical="center" wrapText="1"/>
    </xf>
    <xf numFmtId="0" fontId="53" fillId="0" borderId="0" xfId="34" applyFont="1" applyBorder="1" applyAlignment="1">
      <alignment horizontal="left" vertical="center" wrapText="1"/>
      <protection/>
    </xf>
    <xf numFmtId="9" fontId="53" fillId="0" borderId="0" xfId="42" applyFont="1" applyBorder="1" applyAlignment="1">
      <alignment horizontal="right" vertical="center" wrapText="1"/>
    </xf>
    <xf numFmtId="0" fontId="50" fillId="0" borderId="0" xfId="34" applyFont="1" applyBorder="1" applyAlignment="1">
      <alignment horizontal="left" vertical="center" wrapText="1"/>
      <protection/>
    </xf>
    <xf numFmtId="9" fontId="53" fillId="0" borderId="21" xfId="42" applyFont="1" applyBorder="1" applyAlignment="1" applyProtection="1">
      <alignment horizontal="right" vertical="center" wrapText="1"/>
      <protection locked="0"/>
    </xf>
    <xf numFmtId="9" fontId="53" fillId="0" borderId="22" xfId="42" applyFont="1" applyBorder="1" applyAlignment="1" applyProtection="1">
      <alignment horizontal="right" vertical="center" wrapText="1"/>
      <protection locked="0"/>
    </xf>
    <xf numFmtId="0" fontId="53" fillId="0" borderId="10" xfId="34" applyFont="1" applyBorder="1" applyAlignment="1">
      <alignment horizontal="left" vertical="center" wrapText="1"/>
      <protection/>
    </xf>
    <xf numFmtId="0" fontId="53" fillId="0" borderId="12" xfId="34" applyFont="1" applyBorder="1" applyAlignment="1">
      <alignment horizontal="left" vertical="center" wrapText="1"/>
      <protection/>
    </xf>
    <xf numFmtId="0" fontId="53" fillId="0" borderId="27" xfId="34" applyFont="1" applyBorder="1" applyAlignment="1">
      <alignment horizontal="left" vertical="center" wrapText="1"/>
      <protection/>
    </xf>
    <xf numFmtId="0" fontId="53" fillId="0" borderId="20" xfId="34" applyFont="1" applyBorder="1" applyAlignment="1">
      <alignment horizontal="left" vertical="center" wrapText="1"/>
      <protection/>
    </xf>
    <xf numFmtId="0" fontId="53" fillId="0" borderId="28" xfId="34" applyFont="1" applyBorder="1" applyAlignment="1">
      <alignment horizontal="left" vertical="center" wrapText="1"/>
      <protection/>
    </xf>
    <xf numFmtId="176" fontId="49" fillId="0" borderId="10" xfId="35" applyNumberFormat="1" applyFont="1" applyBorder="1" applyAlignment="1">
      <alignment vertical="center" wrapText="1"/>
    </xf>
    <xf numFmtId="176" fontId="49" fillId="0" borderId="29" xfId="35" applyNumberFormat="1" applyFont="1" applyBorder="1" applyAlignment="1">
      <alignment vertical="center" wrapText="1"/>
    </xf>
    <xf numFmtId="0" fontId="52" fillId="0" borderId="30" xfId="34" applyFont="1" applyFill="1" applyBorder="1" applyAlignment="1">
      <alignment horizontal="left" vertical="center" wrapText="1"/>
      <protection/>
    </xf>
    <xf numFmtId="0" fontId="56" fillId="0" borderId="30" xfId="34" applyFont="1" applyFill="1" applyBorder="1" applyAlignment="1">
      <alignment horizontal="center" vertical="center" wrapText="1"/>
      <protection/>
    </xf>
    <xf numFmtId="0" fontId="51" fillId="24" borderId="31" xfId="34" applyFont="1" applyFill="1" applyBorder="1" applyAlignment="1">
      <alignment horizontal="left" vertical="center" wrapText="1"/>
      <protection/>
    </xf>
    <xf numFmtId="0" fontId="51" fillId="24" borderId="30" xfId="34" applyFont="1" applyFill="1" applyBorder="1" applyAlignment="1">
      <alignment horizontal="left" vertical="center" wrapText="1"/>
      <protection/>
    </xf>
    <xf numFmtId="0" fontId="51" fillId="24" borderId="32" xfId="34" applyFont="1" applyFill="1" applyBorder="1" applyAlignment="1">
      <alignment horizontal="left" vertical="center" wrapText="1"/>
      <protection/>
    </xf>
    <xf numFmtId="235" fontId="25" fillId="0" borderId="10" xfId="42" applyNumberFormat="1" applyFont="1" applyBorder="1" applyAlignment="1">
      <alignment horizontal="right" vertical="center" wrapText="1"/>
    </xf>
    <xf numFmtId="235" fontId="25" fillId="0" borderId="29" xfId="42" applyNumberFormat="1" applyFont="1" applyBorder="1" applyAlignment="1">
      <alignment horizontal="right" vertical="center" wrapText="1"/>
    </xf>
    <xf numFmtId="0" fontId="25" fillId="0" borderId="12" xfId="34" applyFont="1" applyBorder="1" applyAlignment="1">
      <alignment horizontal="right" vertical="center" wrapText="1"/>
      <protection/>
    </xf>
    <xf numFmtId="0" fontId="25" fillId="0" borderId="14" xfId="34" applyFont="1" applyBorder="1" applyAlignment="1">
      <alignment horizontal="right" vertical="center" wrapText="1"/>
      <protection/>
    </xf>
    <xf numFmtId="0" fontId="53" fillId="0" borderId="12" xfId="34" applyFont="1" applyBorder="1" applyAlignment="1">
      <alignment horizontal="right" vertical="center" wrapText="1"/>
      <protection/>
    </xf>
    <xf numFmtId="0" fontId="53" fillId="0" borderId="14" xfId="34" applyFont="1" applyBorder="1" applyAlignment="1">
      <alignment horizontal="right" vertical="center" wrapText="1"/>
      <protection/>
    </xf>
    <xf numFmtId="176" fontId="49" fillId="0" borderId="19" xfId="35" applyNumberFormat="1" applyFont="1" applyBorder="1" applyAlignment="1">
      <alignment vertical="center" wrapText="1"/>
    </xf>
    <xf numFmtId="176" fontId="49" fillId="0" borderId="14" xfId="35" applyNumberFormat="1" applyFont="1" applyBorder="1" applyAlignment="1">
      <alignment vertical="center" wrapText="1"/>
    </xf>
    <xf numFmtId="176" fontId="49" fillId="0" borderId="12" xfId="35" applyNumberFormat="1" applyFont="1" applyBorder="1" applyAlignment="1">
      <alignment vertical="center" wrapText="1"/>
    </xf>
    <xf numFmtId="176" fontId="49" fillId="0" borderId="33" xfId="35" applyNumberFormat="1" applyFont="1" applyBorder="1" applyAlignment="1">
      <alignment vertical="center" wrapText="1"/>
    </xf>
    <xf numFmtId="176" fontId="49" fillId="0" borderId="24" xfId="35" applyNumberFormat="1" applyFont="1" applyBorder="1" applyAlignment="1">
      <alignment vertical="center" wrapText="1"/>
    </xf>
    <xf numFmtId="176" fontId="49" fillId="0" borderId="34" xfId="35" applyNumberFormat="1" applyFont="1" applyBorder="1" applyAlignment="1">
      <alignment vertical="center" wrapText="1"/>
    </xf>
    <xf numFmtId="176" fontId="49" fillId="0" borderId="35" xfId="35" applyNumberFormat="1" applyFont="1" applyBorder="1" applyAlignment="1">
      <alignment vertical="center" wrapText="1"/>
    </xf>
    <xf numFmtId="176" fontId="49" fillId="0" borderId="32" xfId="35" applyNumberFormat="1" applyFont="1" applyBorder="1" applyAlignment="1">
      <alignment vertical="center" wrapText="1"/>
    </xf>
    <xf numFmtId="176" fontId="49" fillId="0" borderId="36" xfId="35" applyNumberFormat="1" applyFont="1" applyBorder="1" applyAlignment="1">
      <alignment vertical="center" wrapText="1"/>
    </xf>
    <xf numFmtId="176" fontId="49" fillId="0" borderId="37" xfId="35" applyNumberFormat="1" applyFont="1" applyBorder="1" applyAlignment="1">
      <alignment vertical="center" wrapText="1"/>
    </xf>
    <xf numFmtId="0" fontId="51" fillId="24" borderId="13" xfId="34" applyFont="1" applyFill="1" applyBorder="1" applyAlignment="1">
      <alignment horizontal="left" vertical="center" wrapText="1"/>
      <protection/>
    </xf>
    <xf numFmtId="0" fontId="51" fillId="24" borderId="19" xfId="34" applyFont="1" applyFill="1" applyBorder="1" applyAlignment="1">
      <alignment horizontal="left" vertical="center" wrapText="1"/>
      <protection/>
    </xf>
    <xf numFmtId="0" fontId="52" fillId="0" borderId="0" xfId="34" applyFont="1" applyFill="1" applyBorder="1" applyAlignment="1">
      <alignment horizontal="left" vertical="center" wrapText="1"/>
      <protection/>
    </xf>
    <xf numFmtId="0" fontId="53" fillId="0" borderId="38" xfId="34" applyFont="1" applyBorder="1" applyAlignment="1">
      <alignment horizontal="left" vertical="center" wrapText="1"/>
      <protection/>
    </xf>
    <xf numFmtId="0" fontId="53" fillId="0" borderId="26" xfId="34" applyFont="1" applyBorder="1" applyAlignment="1">
      <alignment horizontal="left" vertical="center" wrapText="1"/>
      <protection/>
    </xf>
    <xf numFmtId="0" fontId="57" fillId="0" borderId="39" xfId="34" applyFont="1" applyBorder="1" applyAlignment="1">
      <alignment horizontal="left" vertical="center" wrapText="1"/>
      <protection/>
    </xf>
    <xf numFmtId="0" fontId="58" fillId="0" borderId="39" xfId="34" applyFont="1" applyBorder="1" applyAlignment="1">
      <alignment horizontal="left" vertical="center" wrapText="1"/>
      <protection/>
    </xf>
    <xf numFmtId="0" fontId="25" fillId="0" borderId="24" xfId="34" applyFont="1" applyBorder="1" applyAlignment="1">
      <alignment horizontal="right" vertical="center" wrapText="1"/>
      <protection/>
    </xf>
    <xf numFmtId="0" fontId="25" fillId="0" borderId="40" xfId="34" applyFont="1" applyBorder="1" applyAlignment="1">
      <alignment horizontal="right" vertical="center" wrapText="1"/>
      <protection/>
    </xf>
    <xf numFmtId="0" fontId="53" fillId="0" borderId="41" xfId="34" applyFont="1" applyBorder="1" applyAlignment="1" applyProtection="1">
      <alignment horizontal="left" vertical="center" wrapText="1"/>
      <protection locked="0"/>
    </xf>
    <xf numFmtId="0" fontId="53" fillId="0" borderId="42" xfId="34" applyFont="1" applyBorder="1" applyAlignment="1" applyProtection="1">
      <alignment horizontal="left" vertical="center" wrapText="1"/>
      <protection locked="0"/>
    </xf>
    <xf numFmtId="0" fontId="53" fillId="0" borderId="43" xfId="34" applyFont="1" applyBorder="1" applyAlignment="1" applyProtection="1">
      <alignment horizontal="left" vertical="center" wrapText="1"/>
      <protection locked="0"/>
    </xf>
    <xf numFmtId="0" fontId="49" fillId="0" borderId="20" xfId="34" applyFont="1" applyBorder="1" applyAlignment="1">
      <alignment horizontal="center" vertical="center" wrapText="1"/>
      <protection/>
    </xf>
    <xf numFmtId="0" fontId="49" fillId="0" borderId="36" xfId="34" applyFont="1" applyBorder="1" applyAlignment="1">
      <alignment horizontal="center" vertical="center" wrapText="1"/>
      <protection/>
    </xf>
    <xf numFmtId="0" fontId="49" fillId="0" borderId="44" xfId="34" applyFont="1" applyBorder="1" applyAlignment="1">
      <alignment horizontal="center" vertical="center" wrapText="1"/>
      <protection/>
    </xf>
    <xf numFmtId="0" fontId="49" fillId="0" borderId="45" xfId="34" applyFont="1" applyBorder="1" applyAlignment="1">
      <alignment horizontal="center" vertical="center" wrapText="1"/>
      <protection/>
    </xf>
    <xf numFmtId="0" fontId="49" fillId="0" borderId="46" xfId="34" applyFont="1" applyBorder="1" applyAlignment="1">
      <alignment horizontal="center" vertical="center" wrapText="1"/>
      <protection/>
    </xf>
    <xf numFmtId="0" fontId="49" fillId="0" borderId="37" xfId="34" applyFont="1" applyBorder="1" applyAlignment="1">
      <alignment horizontal="center" vertical="center" wrapText="1"/>
      <protection/>
    </xf>
    <xf numFmtId="0" fontId="49" fillId="0" borderId="47" xfId="34" applyFont="1" applyBorder="1" applyAlignment="1">
      <alignment horizontal="center" vertical="center" wrapText="1"/>
      <protection/>
    </xf>
    <xf numFmtId="176" fontId="49" fillId="0" borderId="48" xfId="35" applyNumberFormat="1" applyFont="1" applyBorder="1" applyAlignment="1">
      <alignment vertical="center" wrapText="1"/>
    </xf>
    <xf numFmtId="176" fontId="49" fillId="0" borderId="49" xfId="35" applyNumberFormat="1" applyFont="1" applyBorder="1" applyAlignment="1">
      <alignment vertical="center" wrapText="1"/>
    </xf>
    <xf numFmtId="176" fontId="49" fillId="0" borderId="40" xfId="35" applyNumberFormat="1" applyFont="1" applyBorder="1" applyAlignment="1">
      <alignment vertical="center" wrapText="1"/>
    </xf>
    <xf numFmtId="9" fontId="53" fillId="0" borderId="50" xfId="42" applyFont="1" applyBorder="1" applyAlignment="1" applyProtection="1">
      <alignment horizontal="right" vertical="center" wrapText="1"/>
      <protection locked="0"/>
    </xf>
    <xf numFmtId="9" fontId="53" fillId="0" borderId="51" xfId="42" applyFont="1" applyBorder="1" applyAlignment="1" applyProtection="1">
      <alignment horizontal="right" vertical="center" wrapText="1"/>
      <protection locked="0"/>
    </xf>
    <xf numFmtId="0" fontId="51" fillId="24" borderId="52" xfId="34" applyFont="1" applyFill="1" applyBorder="1" applyAlignment="1">
      <alignment horizontal="left" vertical="center" wrapText="1"/>
      <protection/>
    </xf>
    <xf numFmtId="0" fontId="51" fillId="24" borderId="49" xfId="34" applyFont="1" applyFill="1" applyBorder="1" applyAlignment="1">
      <alignment horizontal="left" vertical="center" wrapText="1"/>
      <protection/>
    </xf>
    <xf numFmtId="0" fontId="59" fillId="0" borderId="0" xfId="34" applyFont="1" applyBorder="1" applyAlignment="1">
      <alignment horizontal="center" vertical="center" wrapText="1"/>
      <protection/>
    </xf>
    <xf numFmtId="0" fontId="49" fillId="0" borderId="27" xfId="34" applyFont="1" applyFill="1" applyBorder="1" applyAlignment="1">
      <alignment horizontal="center" vertical="center" wrapText="1"/>
      <protection/>
    </xf>
    <xf numFmtId="0" fontId="49" fillId="0" borderId="20" xfId="34" applyFont="1" applyFill="1" applyBorder="1" applyAlignment="1">
      <alignment horizontal="center" vertical="center" wrapText="1"/>
      <protection/>
    </xf>
    <xf numFmtId="0" fontId="49" fillId="0" borderId="28" xfId="34" applyFont="1" applyFill="1" applyBorder="1" applyAlignment="1">
      <alignment horizontal="center" vertical="center" wrapText="1"/>
      <protection/>
    </xf>
    <xf numFmtId="0" fontId="49" fillId="0" borderId="10" xfId="34" applyFont="1" applyFill="1" applyBorder="1" applyAlignment="1">
      <alignment horizontal="center" vertical="center" wrapText="1"/>
      <protection/>
    </xf>
    <xf numFmtId="0" fontId="51" fillId="24" borderId="53" xfId="34" applyFont="1" applyFill="1" applyBorder="1" applyAlignment="1">
      <alignment horizontal="left" vertical="center" wrapText="1"/>
      <protection/>
    </xf>
    <xf numFmtId="0" fontId="51" fillId="24" borderId="18" xfId="34" applyFont="1" applyFill="1" applyBorder="1" applyAlignment="1">
      <alignment horizontal="left" vertical="center" wrapText="1"/>
      <protection/>
    </xf>
    <xf numFmtId="0" fontId="49" fillId="0" borderId="54" xfId="34" applyFont="1" applyBorder="1" applyAlignment="1">
      <alignment horizontal="center" vertical="center" wrapText="1"/>
      <protection/>
    </xf>
    <xf numFmtId="176" fontId="49" fillId="0" borderId="16" xfId="35" applyNumberFormat="1" applyFont="1" applyBorder="1" applyAlignment="1">
      <alignment vertical="center" wrapText="1"/>
    </xf>
    <xf numFmtId="176" fontId="49" fillId="0" borderId="55" xfId="35" applyNumberFormat="1" applyFont="1" applyBorder="1" applyAlignment="1">
      <alignment vertical="center" wrapText="1"/>
    </xf>
    <xf numFmtId="176" fontId="49" fillId="0" borderId="56" xfId="35" applyNumberFormat="1" applyFont="1" applyBorder="1" applyAlignment="1">
      <alignment vertical="center" wrapText="1"/>
    </xf>
    <xf numFmtId="0" fontId="60" fillId="24" borderId="0" xfId="34" applyFont="1" applyFill="1" applyBorder="1" applyAlignment="1">
      <alignment horizontal="left" vertical="center" wrapText="1"/>
      <protection/>
    </xf>
    <xf numFmtId="0" fontId="48" fillId="0" borderId="0" xfId="0" applyFont="1" applyBorder="1" applyAlignment="1">
      <alignment horizontal="left"/>
    </xf>
    <xf numFmtId="0" fontId="53" fillId="0" borderId="11" xfId="34" applyFont="1" applyBorder="1" applyAlignment="1">
      <alignment horizontal="left" vertical="center" wrapText="1"/>
      <protection/>
    </xf>
    <xf numFmtId="0" fontId="53" fillId="0" borderId="23" xfId="34" applyFont="1" applyBorder="1" applyAlignment="1">
      <alignment horizontal="left" vertical="center" wrapText="1"/>
      <protection/>
    </xf>
    <xf numFmtId="235" fontId="25" fillId="0" borderId="16" xfId="42" applyNumberFormat="1" applyFont="1" applyBorder="1" applyAlignment="1">
      <alignment horizontal="right" vertical="center" wrapText="1"/>
    </xf>
    <xf numFmtId="235" fontId="25" fillId="0" borderId="55" xfId="42" applyNumberFormat="1" applyFont="1" applyBorder="1" applyAlignment="1">
      <alignment horizontal="right" vertical="center" wrapText="1"/>
    </xf>
    <xf numFmtId="0" fontId="53" fillId="0" borderId="57" xfId="34" applyFont="1" applyBorder="1" applyAlignment="1">
      <alignment horizontal="left" vertical="center" wrapText="1"/>
      <protection/>
    </xf>
    <xf numFmtId="233" fontId="53" fillId="0" borderId="10" xfId="42" applyNumberFormat="1" applyFont="1" applyBorder="1" applyAlignment="1">
      <alignment horizontal="left" vertical="center" wrapText="1"/>
    </xf>
    <xf numFmtId="233" fontId="53" fillId="0" borderId="29" xfId="42" applyNumberFormat="1" applyFont="1" applyBorder="1" applyAlignment="1">
      <alignment horizontal="left" vertical="center" wrapText="1"/>
    </xf>
    <xf numFmtId="0" fontId="53" fillId="0" borderId="58" xfId="34" applyFont="1" applyBorder="1" applyAlignment="1">
      <alignment horizontal="left" vertical="center" wrapText="1"/>
      <protection/>
    </xf>
    <xf numFmtId="0" fontId="53" fillId="0" borderId="16" xfId="34" applyFont="1" applyBorder="1" applyAlignment="1">
      <alignment horizontal="left" vertical="center" wrapText="1"/>
      <protection/>
    </xf>
    <xf numFmtId="0" fontId="5" fillId="17" borderId="10" xfId="0" applyFont="1" applyFill="1" applyBorder="1" applyAlignment="1">
      <alignment horizontal="center" vertical="center" wrapText="1"/>
    </xf>
    <xf numFmtId="0" fontId="5" fillId="17" borderId="12" xfId="0" applyFont="1" applyFill="1" applyBorder="1" applyAlignment="1">
      <alignment horizontal="center" vertical="center" wrapText="1"/>
    </xf>
    <xf numFmtId="0" fontId="5" fillId="17" borderId="1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5" fillId="24" borderId="23" xfId="0" applyFont="1" applyFill="1" applyBorder="1" applyAlignment="1">
      <alignment horizontal="left" vertical="center" wrapText="1"/>
    </xf>
    <xf numFmtId="0" fontId="27" fillId="24" borderId="12" xfId="0" applyFont="1" applyFill="1" applyBorder="1" applyAlignment="1">
      <alignment horizontal="left" vertical="center" wrapText="1"/>
    </xf>
    <xf numFmtId="0" fontId="27" fillId="24" borderId="19" xfId="0" applyFont="1" applyFill="1" applyBorder="1" applyAlignment="1">
      <alignment horizontal="left" vertical="center" wrapText="1"/>
    </xf>
    <xf numFmtId="0" fontId="26" fillId="0" borderId="0" xfId="0" applyFont="1" applyBorder="1" applyAlignment="1">
      <alignment horizontal="center" vertical="center" wrapText="1"/>
    </xf>
    <xf numFmtId="0" fontId="23" fillId="0" borderId="0" xfId="0" applyFont="1" applyFill="1" applyBorder="1" applyAlignment="1">
      <alignment horizontal="left" wrapText="1"/>
    </xf>
    <xf numFmtId="0" fontId="25" fillId="0" borderId="23" xfId="0" applyFont="1" applyFill="1" applyBorder="1" applyAlignment="1">
      <alignment horizontal="left" vertical="center" wrapText="1"/>
    </xf>
    <xf numFmtId="0" fontId="33" fillId="0" borderId="23" xfId="0" applyFont="1" applyBorder="1" applyAlignment="1">
      <alignment horizontal="center" vertical="center"/>
    </xf>
    <xf numFmtId="0" fontId="0" fillId="0" borderId="10" xfId="33" applyFont="1" applyBorder="1" applyAlignment="1">
      <alignment horizontal="center" vertical="center"/>
      <protection/>
    </xf>
    <xf numFmtId="0" fontId="24" fillId="0" borderId="10" xfId="0" applyFont="1" applyBorder="1" applyAlignment="1">
      <alignment horizontal="center" vertical="top" wrapText="1"/>
    </xf>
    <xf numFmtId="0" fontId="5" fillId="0" borderId="0" xfId="0" applyFont="1" applyAlignment="1">
      <alignment horizontal="left"/>
    </xf>
    <xf numFmtId="0" fontId="24" fillId="0" borderId="54" xfId="0" applyFont="1" applyBorder="1" applyAlignment="1">
      <alignment horizontal="center" vertical="top" wrapText="1"/>
    </xf>
    <xf numFmtId="0" fontId="24" fillId="0" borderId="59" xfId="0" applyFont="1" applyBorder="1" applyAlignment="1">
      <alignment horizontal="center" vertical="top" wrapText="1"/>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 xfId="33"/>
    <cellStyle name="一般 2"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 name="巍葆 [0]_laroux" xfId="66"/>
    <cellStyle name="巍葆_laroux" xfId="67"/>
    <cellStyle name="鱔 [0]_laroux" xfId="68"/>
    <cellStyle name="鱔_laroux"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1"/>
  </sheetPr>
  <dimension ref="A1:Q66"/>
  <sheetViews>
    <sheetView tabSelected="1" zoomScaleSheetLayoutView="75" workbookViewId="0" topLeftCell="A61">
      <selection activeCell="B49" sqref="B49:L49"/>
    </sheetView>
  </sheetViews>
  <sheetFormatPr defaultColWidth="9.00390625" defaultRowHeight="16.5"/>
  <cols>
    <col min="1" max="1" width="5.375" style="28" customWidth="1"/>
    <col min="2" max="2" width="13.125" style="28" customWidth="1"/>
    <col min="3" max="3" width="11.125" style="28" customWidth="1"/>
    <col min="4" max="4" width="11.50390625" style="28" customWidth="1"/>
    <col min="5" max="5" width="13.50390625" style="28" customWidth="1"/>
    <col min="6" max="6" width="14.625" style="28" customWidth="1"/>
    <col min="7" max="7" width="13.125" style="30" customWidth="1"/>
    <col min="8" max="8" width="14.875" style="30" customWidth="1"/>
    <col min="9" max="9" width="3.50390625" style="28" customWidth="1"/>
    <col min="10" max="10" width="11.125" style="28" customWidth="1"/>
    <col min="11" max="12" width="4.125" style="28" customWidth="1"/>
    <col min="13" max="16" width="9.00390625" style="28" customWidth="1"/>
    <col min="17" max="17" width="11.00390625" style="28" bestFit="1" customWidth="1"/>
    <col min="18" max="16384" width="9.00390625" style="28" customWidth="1"/>
  </cols>
  <sheetData>
    <row r="1" spans="1:11" ht="24">
      <c r="A1" s="139" t="s">
        <v>67</v>
      </c>
      <c r="B1" s="139"/>
      <c r="C1" s="139"/>
      <c r="D1" s="139"/>
      <c r="E1" s="139"/>
      <c r="F1" s="139"/>
      <c r="G1" s="139"/>
      <c r="H1" s="139"/>
      <c r="I1" s="139"/>
      <c r="J1" s="139"/>
      <c r="K1" s="139"/>
    </row>
    <row r="2" spans="1:11" ht="24">
      <c r="A2" s="139" t="s">
        <v>100</v>
      </c>
      <c r="B2" s="139"/>
      <c r="C2" s="139"/>
      <c r="D2" s="139"/>
      <c r="E2" s="139"/>
      <c r="F2" s="139"/>
      <c r="G2" s="139"/>
      <c r="H2" s="139"/>
      <c r="I2" s="139"/>
      <c r="J2" s="139"/>
      <c r="K2" s="139"/>
    </row>
    <row r="3" spans="1:11" ht="21" customHeight="1" thickBot="1">
      <c r="A3" s="92" t="s">
        <v>11</v>
      </c>
      <c r="B3" s="92"/>
      <c r="C3" s="92"/>
      <c r="D3" s="92"/>
      <c r="E3" s="92"/>
      <c r="F3" s="92"/>
      <c r="G3" s="92"/>
      <c r="H3" s="93"/>
      <c r="I3" s="93"/>
      <c r="J3" s="93"/>
      <c r="K3" s="93"/>
    </row>
    <row r="4" spans="1:11" ht="22.5" customHeight="1">
      <c r="A4" s="140" t="s">
        <v>56</v>
      </c>
      <c r="B4" s="141"/>
      <c r="C4" s="125" t="s">
        <v>57</v>
      </c>
      <c r="D4" s="125"/>
      <c r="E4" s="125"/>
      <c r="F4" s="125"/>
      <c r="G4" s="125" t="s">
        <v>46</v>
      </c>
      <c r="H4" s="126" t="s">
        <v>47</v>
      </c>
      <c r="I4" s="127"/>
      <c r="J4" s="126" t="s">
        <v>87</v>
      </c>
      <c r="K4" s="130"/>
    </row>
    <row r="5" spans="1:17" ht="159" customHeight="1" thickBot="1">
      <c r="A5" s="142"/>
      <c r="B5" s="143"/>
      <c r="C5" s="29" t="s">
        <v>44</v>
      </c>
      <c r="D5" s="29" t="s">
        <v>40</v>
      </c>
      <c r="E5" s="29" t="s">
        <v>70</v>
      </c>
      <c r="F5" s="29" t="s">
        <v>45</v>
      </c>
      <c r="G5" s="146"/>
      <c r="H5" s="128"/>
      <c r="I5" s="129"/>
      <c r="J5" s="128"/>
      <c r="K5" s="131"/>
      <c r="Q5" s="30"/>
    </row>
    <row r="6" spans="1:17" ht="19.5" customHeight="1" thickBot="1" thickTop="1">
      <c r="A6" s="31" t="s">
        <v>96</v>
      </c>
      <c r="B6" s="32"/>
      <c r="C6" s="60"/>
      <c r="D6" s="60"/>
      <c r="E6" s="33">
        <f>16%</f>
        <v>0.16</v>
      </c>
      <c r="F6" s="61">
        <f>I43</f>
        <v>0.1908616</v>
      </c>
      <c r="G6" s="34">
        <v>0</v>
      </c>
      <c r="H6" s="103">
        <f aca="true" t="shared" si="0" ref="H6:H13">ROUND(C6*(1+E6+F6)*G6,0)</f>
        <v>0</v>
      </c>
      <c r="I6" s="104"/>
      <c r="J6" s="105">
        <f aca="true" t="shared" si="1" ref="J6:J13">ROUND(H6+D6*G6,0)</f>
        <v>0</v>
      </c>
      <c r="K6" s="106"/>
      <c r="L6" s="35"/>
      <c r="N6" s="36"/>
      <c r="O6" s="30"/>
      <c r="Q6" s="30"/>
    </row>
    <row r="7" spans="1:17" ht="19.5" customHeight="1" thickBot="1" thickTop="1">
      <c r="A7" s="31" t="s">
        <v>97</v>
      </c>
      <c r="B7" s="32"/>
      <c r="C7" s="60"/>
      <c r="D7" s="60"/>
      <c r="E7" s="33">
        <f>16%</f>
        <v>0.16</v>
      </c>
      <c r="F7" s="61">
        <f>I43</f>
        <v>0.1908616</v>
      </c>
      <c r="G7" s="34">
        <v>0</v>
      </c>
      <c r="H7" s="103">
        <f>ROUND(C7*(1+E7+F7)*G7,0)</f>
        <v>0</v>
      </c>
      <c r="I7" s="104"/>
      <c r="J7" s="105">
        <f>ROUND(H7+D7*G7,0)</f>
        <v>0</v>
      </c>
      <c r="K7" s="106"/>
      <c r="L7" s="35"/>
      <c r="N7" s="36"/>
      <c r="O7" s="30"/>
      <c r="Q7" s="30"/>
    </row>
    <row r="8" spans="1:17" ht="19.5" customHeight="1" thickBot="1" thickTop="1">
      <c r="A8" s="31" t="s">
        <v>98</v>
      </c>
      <c r="B8" s="32"/>
      <c r="C8" s="60"/>
      <c r="D8" s="60"/>
      <c r="E8" s="33">
        <f>16%</f>
        <v>0.16</v>
      </c>
      <c r="F8" s="61">
        <f>I43</f>
        <v>0.1908616</v>
      </c>
      <c r="G8" s="34">
        <v>0</v>
      </c>
      <c r="H8" s="103">
        <f t="shared" si="0"/>
        <v>0</v>
      </c>
      <c r="I8" s="104"/>
      <c r="J8" s="105">
        <f t="shared" si="1"/>
        <v>0</v>
      </c>
      <c r="K8" s="106"/>
      <c r="L8" s="37"/>
      <c r="N8" s="36"/>
      <c r="O8" s="30"/>
      <c r="Q8" s="30"/>
    </row>
    <row r="9" spans="1:17" ht="19.5" customHeight="1" thickBot="1" thickTop="1">
      <c r="A9" s="31" t="s">
        <v>92</v>
      </c>
      <c r="B9" s="32"/>
      <c r="C9" s="60"/>
      <c r="D9" s="60"/>
      <c r="E9" s="33">
        <f>16%</f>
        <v>0.16</v>
      </c>
      <c r="F9" s="61">
        <f>I43</f>
        <v>0.1908616</v>
      </c>
      <c r="G9" s="34">
        <v>0</v>
      </c>
      <c r="H9" s="132">
        <f t="shared" si="0"/>
        <v>0</v>
      </c>
      <c r="I9" s="104"/>
      <c r="J9" s="105">
        <f t="shared" si="1"/>
        <v>0</v>
      </c>
      <c r="K9" s="106"/>
      <c r="L9" s="35"/>
      <c r="N9" s="36"/>
      <c r="O9" s="30"/>
      <c r="Q9" s="30"/>
    </row>
    <row r="10" spans="1:17" ht="19.5" customHeight="1" thickBot="1" thickTop="1">
      <c r="A10" s="31" t="s">
        <v>95</v>
      </c>
      <c r="B10" s="32"/>
      <c r="C10" s="60"/>
      <c r="D10" s="60"/>
      <c r="E10" s="33">
        <f>16%</f>
        <v>0.16</v>
      </c>
      <c r="F10" s="61">
        <f>I43</f>
        <v>0.1908616</v>
      </c>
      <c r="G10" s="34">
        <v>0</v>
      </c>
      <c r="H10" s="103">
        <f t="shared" si="0"/>
        <v>0</v>
      </c>
      <c r="I10" s="104"/>
      <c r="J10" s="105">
        <f t="shared" si="1"/>
        <v>0</v>
      </c>
      <c r="K10" s="106"/>
      <c r="L10" s="37"/>
      <c r="N10" s="36"/>
      <c r="O10" s="30"/>
      <c r="Q10" s="30"/>
    </row>
    <row r="11" spans="1:17" ht="19.5" customHeight="1" thickBot="1" thickTop="1">
      <c r="A11" s="31" t="s">
        <v>94</v>
      </c>
      <c r="B11" s="32"/>
      <c r="C11" s="60"/>
      <c r="D11" s="60"/>
      <c r="E11" s="33">
        <f>16%</f>
        <v>0.16</v>
      </c>
      <c r="F11" s="61">
        <f>I43</f>
        <v>0.1908616</v>
      </c>
      <c r="G11" s="34">
        <v>0</v>
      </c>
      <c r="H11" s="103">
        <f t="shared" si="0"/>
        <v>0</v>
      </c>
      <c r="I11" s="104"/>
      <c r="J11" s="105">
        <f t="shared" si="1"/>
        <v>0</v>
      </c>
      <c r="K11" s="106"/>
      <c r="L11" s="37"/>
      <c r="N11" s="36"/>
      <c r="O11" s="30"/>
      <c r="Q11" s="30"/>
    </row>
    <row r="12" spans="1:17" ht="19.5" customHeight="1" thickBot="1" thickTop="1">
      <c r="A12" s="31" t="s">
        <v>93</v>
      </c>
      <c r="B12" s="32"/>
      <c r="C12" s="60"/>
      <c r="D12" s="60"/>
      <c r="E12" s="33">
        <f>16%</f>
        <v>0.16</v>
      </c>
      <c r="F12" s="61">
        <f>I43</f>
        <v>0.1908616</v>
      </c>
      <c r="G12" s="34">
        <v>0</v>
      </c>
      <c r="H12" s="103">
        <f t="shared" si="0"/>
        <v>0</v>
      </c>
      <c r="I12" s="104"/>
      <c r="J12" s="105">
        <f t="shared" si="1"/>
        <v>0</v>
      </c>
      <c r="K12" s="106"/>
      <c r="L12" s="35"/>
      <c r="N12" s="36"/>
      <c r="O12" s="30"/>
      <c r="Q12" s="30"/>
    </row>
    <row r="13" spans="1:17" ht="19.5" customHeight="1" thickBot="1" thickTop="1">
      <c r="A13" s="31" t="s">
        <v>91</v>
      </c>
      <c r="B13" s="32"/>
      <c r="C13" s="60"/>
      <c r="D13" s="60"/>
      <c r="E13" s="38">
        <f>16%</f>
        <v>0.16</v>
      </c>
      <c r="F13" s="62">
        <f>I43</f>
        <v>0.1908616</v>
      </c>
      <c r="G13" s="65">
        <v>0</v>
      </c>
      <c r="H13" s="133">
        <f t="shared" si="0"/>
        <v>0</v>
      </c>
      <c r="I13" s="134"/>
      <c r="J13" s="107">
        <f t="shared" si="1"/>
        <v>0</v>
      </c>
      <c r="K13" s="108"/>
      <c r="L13" s="35"/>
      <c r="N13" s="36"/>
      <c r="O13" s="30"/>
      <c r="Q13" s="30"/>
    </row>
    <row r="14" spans="1:17" ht="19.5" customHeight="1" thickBot="1">
      <c r="A14" s="94" t="s">
        <v>55</v>
      </c>
      <c r="B14" s="95"/>
      <c r="C14" s="95"/>
      <c r="D14" s="95"/>
      <c r="E14" s="95"/>
      <c r="F14" s="96"/>
      <c r="G14" s="39">
        <f>SUM(G6:G13)</f>
        <v>0</v>
      </c>
      <c r="H14" s="109">
        <f>SUM(H6:I13)</f>
        <v>0</v>
      </c>
      <c r="I14" s="110"/>
      <c r="J14" s="109">
        <f>SUM(J6:K13)</f>
        <v>0</v>
      </c>
      <c r="K14" s="149"/>
      <c r="L14" s="35"/>
      <c r="N14" s="36"/>
      <c r="Q14" s="30"/>
    </row>
    <row r="15" spans="1:17" s="43" customFormat="1" ht="30.75" customHeight="1">
      <c r="A15" s="144" t="s">
        <v>48</v>
      </c>
      <c r="B15" s="145"/>
      <c r="C15" s="145"/>
      <c r="D15" s="145"/>
      <c r="E15" s="145"/>
      <c r="F15" s="40" t="s">
        <v>58</v>
      </c>
      <c r="G15" s="41">
        <f>K54</f>
        <v>0.8</v>
      </c>
      <c r="H15" s="78" t="s">
        <v>59</v>
      </c>
      <c r="I15" s="79"/>
      <c r="J15" s="111">
        <f>ROUND(H14*G15,0)</f>
        <v>0</v>
      </c>
      <c r="K15" s="112"/>
      <c r="L15" s="42"/>
      <c r="Q15" s="30"/>
    </row>
    <row r="16" spans="1:17" ht="19.5" customHeight="1">
      <c r="A16" s="113" t="s">
        <v>49</v>
      </c>
      <c r="B16" s="114"/>
      <c r="C16" s="114"/>
      <c r="D16" s="114"/>
      <c r="E16" s="114"/>
      <c r="F16" s="44" t="s">
        <v>60</v>
      </c>
      <c r="G16" s="45">
        <f>K65</f>
        <v>0.05</v>
      </c>
      <c r="H16" s="103" t="s">
        <v>59</v>
      </c>
      <c r="I16" s="104"/>
      <c r="J16" s="90">
        <f>ROUND((H14+J15)*G16,0)</f>
        <v>0</v>
      </c>
      <c r="K16" s="91"/>
      <c r="L16" s="35"/>
      <c r="Q16" s="30"/>
    </row>
    <row r="17" spans="1:17" ht="19.5" customHeight="1">
      <c r="A17" s="113" t="s">
        <v>101</v>
      </c>
      <c r="B17" s="114"/>
      <c r="C17" s="114"/>
      <c r="D17" s="114"/>
      <c r="E17" s="114"/>
      <c r="F17" s="114"/>
      <c r="G17" s="114"/>
      <c r="H17" s="114"/>
      <c r="I17" s="114"/>
      <c r="J17" s="90">
        <f>K57</f>
        <v>0</v>
      </c>
      <c r="K17" s="91"/>
      <c r="Q17" s="30"/>
    </row>
    <row r="18" spans="1:17" ht="19.5" customHeight="1">
      <c r="A18" s="113" t="s">
        <v>50</v>
      </c>
      <c r="B18" s="114"/>
      <c r="C18" s="114"/>
      <c r="D18" s="114"/>
      <c r="E18" s="114"/>
      <c r="F18" s="114"/>
      <c r="G18" s="114"/>
      <c r="H18" s="114"/>
      <c r="I18" s="114"/>
      <c r="J18" s="90">
        <f>J14+J15+J16+J17</f>
        <v>0</v>
      </c>
      <c r="K18" s="91"/>
      <c r="Q18" s="30"/>
    </row>
    <row r="19" spans="1:17" ht="19.5" customHeight="1">
      <c r="A19" s="113" t="s">
        <v>51</v>
      </c>
      <c r="B19" s="114"/>
      <c r="C19" s="114"/>
      <c r="D19" s="114"/>
      <c r="E19" s="114"/>
      <c r="F19" s="44" t="s">
        <v>61</v>
      </c>
      <c r="G19" s="45">
        <f>K66</f>
        <v>0.05</v>
      </c>
      <c r="H19" s="103" t="s">
        <v>59</v>
      </c>
      <c r="I19" s="103"/>
      <c r="J19" s="90">
        <f>ROUND(J18*G19,0)</f>
        <v>0</v>
      </c>
      <c r="K19" s="91"/>
      <c r="Q19" s="30"/>
    </row>
    <row r="20" spans="1:17" ht="19.5" customHeight="1" thickBot="1">
      <c r="A20" s="137" t="s">
        <v>52</v>
      </c>
      <c r="B20" s="138"/>
      <c r="C20" s="138"/>
      <c r="D20" s="138"/>
      <c r="E20" s="138"/>
      <c r="F20" s="138"/>
      <c r="G20" s="138"/>
      <c r="H20" s="138"/>
      <c r="I20" s="138"/>
      <c r="J20" s="147">
        <f>J18+J19</f>
        <v>0</v>
      </c>
      <c r="K20" s="148"/>
      <c r="Q20" s="30"/>
    </row>
    <row r="21" spans="1:17" ht="19.5" customHeight="1">
      <c r="A21" s="150" t="s">
        <v>18</v>
      </c>
      <c r="B21" s="150"/>
      <c r="C21" s="151"/>
      <c r="D21" s="151"/>
      <c r="E21" s="151"/>
      <c r="F21" s="151"/>
      <c r="G21" s="151"/>
      <c r="H21" s="151"/>
      <c r="I21" s="151"/>
      <c r="J21" s="151"/>
      <c r="K21" s="151"/>
      <c r="Q21" s="30"/>
    </row>
    <row r="22" spans="1:17" ht="11.25" customHeight="1">
      <c r="A22" s="46"/>
      <c r="B22" s="46"/>
      <c r="C22" s="47"/>
      <c r="D22" s="47"/>
      <c r="E22" s="47"/>
      <c r="F22" s="47"/>
      <c r="G22" s="47"/>
      <c r="H22" s="47"/>
      <c r="I22" s="47"/>
      <c r="J22" s="47"/>
      <c r="K22" s="47"/>
      <c r="Q22" s="30"/>
    </row>
    <row r="23" spans="1:17" ht="21" customHeight="1">
      <c r="A23" s="115" t="s">
        <v>17</v>
      </c>
      <c r="B23" s="115"/>
      <c r="C23" s="115"/>
      <c r="D23" s="115"/>
      <c r="E23" s="115"/>
      <c r="F23" s="115"/>
      <c r="G23" s="115"/>
      <c r="H23" s="115"/>
      <c r="J23" s="48"/>
      <c r="Q23" s="30"/>
    </row>
    <row r="24" spans="1:17" ht="39" customHeight="1">
      <c r="A24" s="77" t="s">
        <v>123</v>
      </c>
      <c r="B24" s="77"/>
      <c r="C24" s="77"/>
      <c r="D24" s="77"/>
      <c r="E24" s="77"/>
      <c r="F24" s="77"/>
      <c r="G24" s="77"/>
      <c r="H24" s="77"/>
      <c r="I24" s="77"/>
      <c r="J24" s="77"/>
      <c r="K24" s="77"/>
      <c r="Q24" s="30"/>
    </row>
    <row r="25" spans="1:17" ht="24.75" customHeight="1">
      <c r="A25" s="80" t="s">
        <v>16</v>
      </c>
      <c r="B25" s="80"/>
      <c r="C25" s="80"/>
      <c r="D25" s="80"/>
      <c r="E25" s="80"/>
      <c r="F25" s="80"/>
      <c r="G25" s="80"/>
      <c r="H25" s="80"/>
      <c r="I25" s="80"/>
      <c r="J25" s="80"/>
      <c r="K25" s="80"/>
      <c r="Q25" s="30"/>
    </row>
    <row r="26" spans="1:17" ht="24.75" customHeight="1">
      <c r="A26" s="80" t="s">
        <v>41</v>
      </c>
      <c r="B26" s="80"/>
      <c r="C26" s="80"/>
      <c r="D26" s="80"/>
      <c r="E26" s="80"/>
      <c r="F26" s="80"/>
      <c r="G26" s="80"/>
      <c r="H26" s="80"/>
      <c r="I26" s="80"/>
      <c r="J26" s="80"/>
      <c r="K26" s="80"/>
      <c r="Q26" s="30"/>
    </row>
    <row r="27" spans="1:17" ht="69" customHeight="1">
      <c r="A27" s="49"/>
      <c r="B27" s="80" t="s">
        <v>86</v>
      </c>
      <c r="C27" s="80"/>
      <c r="D27" s="80"/>
      <c r="E27" s="80"/>
      <c r="F27" s="80"/>
      <c r="G27" s="80"/>
      <c r="H27" s="80"/>
      <c r="I27" s="80"/>
      <c r="J27" s="80"/>
      <c r="K27" s="80"/>
      <c r="Q27" s="30"/>
    </row>
    <row r="28" spans="1:17" ht="17.25">
      <c r="A28" s="49"/>
      <c r="B28" s="80" t="s">
        <v>54</v>
      </c>
      <c r="C28" s="80"/>
      <c r="D28" s="80"/>
      <c r="E28" s="80"/>
      <c r="F28" s="80"/>
      <c r="G28" s="80"/>
      <c r="H28" s="80"/>
      <c r="I28" s="80"/>
      <c r="J28" s="80"/>
      <c r="K28" s="80"/>
      <c r="Q28" s="30"/>
    </row>
    <row r="29" spans="1:11" ht="48.75" customHeight="1">
      <c r="A29" s="49"/>
      <c r="B29" s="49"/>
      <c r="C29" s="80" t="s">
        <v>125</v>
      </c>
      <c r="D29" s="80"/>
      <c r="E29" s="80"/>
      <c r="F29" s="80"/>
      <c r="G29" s="80"/>
      <c r="H29" s="80"/>
      <c r="I29" s="80"/>
      <c r="J29" s="80"/>
      <c r="K29" s="80"/>
    </row>
    <row r="30" spans="2:11" ht="52.5" customHeight="1">
      <c r="B30" s="49"/>
      <c r="C30" s="80" t="s">
        <v>126</v>
      </c>
      <c r="D30" s="80"/>
      <c r="E30" s="80"/>
      <c r="F30" s="80"/>
      <c r="G30" s="80"/>
      <c r="H30" s="80"/>
      <c r="I30" s="80"/>
      <c r="J30" s="80"/>
      <c r="K30" s="80"/>
    </row>
    <row r="31" spans="1:11" ht="17.25" customHeight="1">
      <c r="A31" s="49"/>
      <c r="B31" s="80" t="s">
        <v>71</v>
      </c>
      <c r="C31" s="80"/>
      <c r="D31" s="80"/>
      <c r="E31" s="80"/>
      <c r="F31" s="80"/>
      <c r="G31" s="80"/>
      <c r="H31" s="80"/>
      <c r="I31" s="80"/>
      <c r="J31" s="80"/>
      <c r="K31" s="80"/>
    </row>
    <row r="32" spans="1:11" ht="36.75" customHeight="1">
      <c r="A32" s="49"/>
      <c r="B32" s="49"/>
      <c r="C32" s="80" t="s">
        <v>53</v>
      </c>
      <c r="D32" s="80"/>
      <c r="E32" s="80"/>
      <c r="F32" s="80"/>
      <c r="G32" s="80"/>
      <c r="H32" s="80"/>
      <c r="I32" s="80"/>
      <c r="J32" s="80"/>
      <c r="K32" s="80"/>
    </row>
    <row r="33" spans="1:11" ht="36" customHeight="1">
      <c r="A33" s="49"/>
      <c r="B33" s="80" t="s">
        <v>120</v>
      </c>
      <c r="C33" s="80"/>
      <c r="D33" s="80"/>
      <c r="E33" s="80"/>
      <c r="F33" s="80"/>
      <c r="G33" s="80"/>
      <c r="H33" s="80"/>
      <c r="I33" s="80"/>
      <c r="J33" s="80"/>
      <c r="K33" s="80"/>
    </row>
    <row r="34" spans="1:11" ht="21.75" customHeight="1" thickBot="1">
      <c r="A34" s="49"/>
      <c r="B34" s="49"/>
      <c r="C34" s="80" t="s">
        <v>121</v>
      </c>
      <c r="D34" s="80"/>
      <c r="E34" s="80"/>
      <c r="F34" s="80"/>
      <c r="G34" s="80"/>
      <c r="H34" s="80"/>
      <c r="I34" s="80"/>
      <c r="J34" s="80"/>
      <c r="K34" s="80"/>
    </row>
    <row r="35" spans="1:10" ht="43.5" customHeight="1">
      <c r="A35" s="50"/>
      <c r="B35" s="50"/>
      <c r="C35" s="87" t="s">
        <v>42</v>
      </c>
      <c r="D35" s="88"/>
      <c r="E35" s="51" t="s">
        <v>72</v>
      </c>
      <c r="F35" s="51" t="s">
        <v>73</v>
      </c>
      <c r="G35" s="116" t="s">
        <v>74</v>
      </c>
      <c r="H35" s="117"/>
      <c r="I35" s="88" t="s">
        <v>75</v>
      </c>
      <c r="J35" s="156"/>
    </row>
    <row r="36" spans="1:10" ht="19.5" customHeight="1">
      <c r="A36" s="50"/>
      <c r="B36" s="50"/>
      <c r="C36" s="89" t="s">
        <v>43</v>
      </c>
      <c r="D36" s="85"/>
      <c r="E36" s="52"/>
      <c r="F36" s="52"/>
      <c r="G36" s="101"/>
      <c r="H36" s="102"/>
      <c r="I36" s="157"/>
      <c r="J36" s="158"/>
    </row>
    <row r="37" spans="1:10" ht="21" customHeight="1">
      <c r="A37" s="50"/>
      <c r="B37" s="50"/>
      <c r="C37" s="89" t="s">
        <v>62</v>
      </c>
      <c r="D37" s="85"/>
      <c r="E37" s="70">
        <v>0.105</v>
      </c>
      <c r="F37" s="71">
        <v>0.7</v>
      </c>
      <c r="G37" s="99"/>
      <c r="H37" s="100"/>
      <c r="I37" s="97">
        <f>E37*F37</f>
        <v>0.0735</v>
      </c>
      <c r="J37" s="98"/>
    </row>
    <row r="38" spans="1:10" ht="21" customHeight="1">
      <c r="A38" s="50"/>
      <c r="B38" s="50"/>
      <c r="C38" s="89" t="s">
        <v>63</v>
      </c>
      <c r="D38" s="85"/>
      <c r="E38" s="70">
        <v>0.01</v>
      </c>
      <c r="F38" s="71">
        <v>0.7</v>
      </c>
      <c r="G38" s="99"/>
      <c r="H38" s="100"/>
      <c r="I38" s="97">
        <f>E38*F38</f>
        <v>0.006999999999999999</v>
      </c>
      <c r="J38" s="98"/>
    </row>
    <row r="39" spans="1:10" ht="21" customHeight="1">
      <c r="A39" s="50"/>
      <c r="B39" s="50"/>
      <c r="C39" s="89" t="s">
        <v>90</v>
      </c>
      <c r="D39" s="85"/>
      <c r="E39" s="70">
        <v>0.0011</v>
      </c>
      <c r="F39" s="71">
        <v>1</v>
      </c>
      <c r="G39" s="99"/>
      <c r="H39" s="100"/>
      <c r="I39" s="97">
        <f>E39*F39</f>
        <v>0.0011</v>
      </c>
      <c r="J39" s="98"/>
    </row>
    <row r="40" spans="1:10" ht="36.75" customHeight="1">
      <c r="A40" s="50"/>
      <c r="B40" s="50"/>
      <c r="C40" s="89" t="s">
        <v>64</v>
      </c>
      <c r="D40" s="85"/>
      <c r="E40" s="70">
        <v>0.00025</v>
      </c>
      <c r="F40" s="71">
        <v>1</v>
      </c>
      <c r="G40" s="99"/>
      <c r="H40" s="100"/>
      <c r="I40" s="97">
        <f>E40*F40</f>
        <v>0.00025</v>
      </c>
      <c r="J40" s="98"/>
    </row>
    <row r="41" spans="1:10" ht="21" customHeight="1">
      <c r="A41" s="50"/>
      <c r="B41" s="50"/>
      <c r="C41" s="89" t="s">
        <v>88</v>
      </c>
      <c r="D41" s="85"/>
      <c r="E41" s="70">
        <v>0.0517</v>
      </c>
      <c r="F41" s="71">
        <v>0.6</v>
      </c>
      <c r="G41" s="99">
        <v>1.58</v>
      </c>
      <c r="H41" s="100"/>
      <c r="I41" s="97">
        <f>E41*F41*G41</f>
        <v>0.0490116</v>
      </c>
      <c r="J41" s="98"/>
    </row>
    <row r="42" spans="1:10" ht="21" customHeight="1">
      <c r="A42" s="50"/>
      <c r="B42" s="50"/>
      <c r="C42" s="89" t="s">
        <v>89</v>
      </c>
      <c r="D42" s="85"/>
      <c r="E42" s="70">
        <v>0.06</v>
      </c>
      <c r="F42" s="71">
        <v>1</v>
      </c>
      <c r="G42" s="99"/>
      <c r="H42" s="100"/>
      <c r="I42" s="97">
        <f>E42*F42</f>
        <v>0.06</v>
      </c>
      <c r="J42" s="98"/>
    </row>
    <row r="43" spans="1:10" ht="18" thickBot="1">
      <c r="A43" s="50"/>
      <c r="B43" s="50"/>
      <c r="C43" s="159" t="s">
        <v>26</v>
      </c>
      <c r="D43" s="160"/>
      <c r="E43" s="72"/>
      <c r="F43" s="72"/>
      <c r="G43" s="120"/>
      <c r="H43" s="121"/>
      <c r="I43" s="154">
        <f>SUM(I37:J42)</f>
        <v>0.1908616</v>
      </c>
      <c r="J43" s="155"/>
    </row>
    <row r="44" spans="1:10" ht="18" customHeight="1">
      <c r="A44" s="50"/>
      <c r="B44" s="50"/>
      <c r="C44" s="118" t="s">
        <v>119</v>
      </c>
      <c r="D44" s="119"/>
      <c r="E44" s="119"/>
      <c r="F44" s="119"/>
      <c r="G44" s="119"/>
      <c r="H44" s="119"/>
      <c r="I44" s="119"/>
      <c r="J44" s="119"/>
    </row>
    <row r="45" spans="1:10" ht="15.75" customHeight="1">
      <c r="A45" s="50"/>
      <c r="B45" s="50"/>
      <c r="C45" s="73"/>
      <c r="D45" s="73"/>
      <c r="E45" s="73"/>
      <c r="F45" s="73"/>
      <c r="G45" s="73"/>
      <c r="H45" s="73"/>
      <c r="I45" s="73"/>
      <c r="J45" s="73"/>
    </row>
    <row r="46" spans="1:11" ht="17.25" customHeight="1">
      <c r="A46" s="80" t="s">
        <v>65</v>
      </c>
      <c r="B46" s="80"/>
      <c r="C46" s="80"/>
      <c r="D46" s="80"/>
      <c r="E46" s="80"/>
      <c r="F46" s="80"/>
      <c r="G46" s="80"/>
      <c r="H46" s="80"/>
      <c r="I46" s="80"/>
      <c r="J46" s="80"/>
      <c r="K46" s="80"/>
    </row>
    <row r="47" spans="1:11" ht="94.5" customHeight="1">
      <c r="A47" s="49"/>
      <c r="B47" s="80" t="s">
        <v>102</v>
      </c>
      <c r="C47" s="80"/>
      <c r="D47" s="80"/>
      <c r="E47" s="80"/>
      <c r="F47" s="80"/>
      <c r="G47" s="80"/>
      <c r="H47" s="80"/>
      <c r="I47" s="80"/>
      <c r="J47" s="80"/>
      <c r="K47" s="80"/>
    </row>
    <row r="48" spans="1:11" ht="17.25">
      <c r="A48" s="49"/>
      <c r="B48" s="77" t="s">
        <v>66</v>
      </c>
      <c r="C48" s="77"/>
      <c r="D48" s="77"/>
      <c r="E48" s="77"/>
      <c r="F48" s="77"/>
      <c r="G48" s="77"/>
      <c r="H48" s="77"/>
      <c r="I48" s="77"/>
      <c r="J48" s="77"/>
      <c r="K48" s="77"/>
    </row>
    <row r="49" spans="1:12" ht="17.25">
      <c r="A49" s="49"/>
      <c r="B49" s="82" t="s">
        <v>112</v>
      </c>
      <c r="C49" s="82"/>
      <c r="D49" s="82"/>
      <c r="E49" s="82"/>
      <c r="F49" s="82"/>
      <c r="G49" s="82"/>
      <c r="H49" s="82"/>
      <c r="I49" s="82"/>
      <c r="J49" s="82"/>
      <c r="K49" s="82"/>
      <c r="L49" s="82"/>
    </row>
    <row r="50" spans="1:12" ht="17.25">
      <c r="A50" s="49"/>
      <c r="B50" s="82" t="s">
        <v>113</v>
      </c>
      <c r="C50" s="82"/>
      <c r="D50" s="82"/>
      <c r="E50" s="82"/>
      <c r="F50" s="82"/>
      <c r="G50" s="82"/>
      <c r="H50" s="82"/>
      <c r="I50" s="82"/>
      <c r="J50" s="82"/>
      <c r="K50" s="82"/>
      <c r="L50" s="82"/>
    </row>
    <row r="51" spans="1:12" ht="36.75" customHeight="1">
      <c r="A51" s="49"/>
      <c r="B51" s="77" t="s">
        <v>114</v>
      </c>
      <c r="C51" s="77"/>
      <c r="D51" s="77"/>
      <c r="E51" s="77"/>
      <c r="F51" s="77"/>
      <c r="G51" s="77"/>
      <c r="H51" s="77"/>
      <c r="I51" s="77"/>
      <c r="J51" s="77"/>
      <c r="K51" s="77"/>
      <c r="L51" s="77"/>
    </row>
    <row r="52" spans="1:12" ht="24" customHeight="1">
      <c r="A52" s="49"/>
      <c r="B52" s="77" t="s">
        <v>76</v>
      </c>
      <c r="C52" s="77"/>
      <c r="D52" s="77"/>
      <c r="E52" s="77"/>
      <c r="F52" s="77"/>
      <c r="G52" s="77"/>
      <c r="H52" s="77"/>
      <c r="I52" s="77"/>
      <c r="J52" s="77"/>
      <c r="K52" s="77"/>
      <c r="L52" s="77"/>
    </row>
    <row r="53" spans="1:11" ht="9.75" customHeight="1" thickBot="1">
      <c r="A53" s="49"/>
      <c r="B53" s="49"/>
      <c r="C53" s="53"/>
      <c r="D53" s="54"/>
      <c r="E53" s="54"/>
      <c r="F53" s="54"/>
      <c r="G53" s="54"/>
      <c r="H53" s="54"/>
      <c r="I53" s="55"/>
      <c r="J53" s="53"/>
      <c r="K53" s="49"/>
    </row>
    <row r="54" spans="1:12" ht="45.75" customHeight="1" thickBot="1" thickTop="1">
      <c r="A54" s="85" t="s">
        <v>77</v>
      </c>
      <c r="B54" s="86"/>
      <c r="C54" s="122"/>
      <c r="D54" s="123"/>
      <c r="E54" s="123"/>
      <c r="F54" s="123"/>
      <c r="G54" s="123"/>
      <c r="H54" s="123"/>
      <c r="I54" s="124"/>
      <c r="J54" s="56" t="s">
        <v>78</v>
      </c>
      <c r="K54" s="135">
        <v>0.8</v>
      </c>
      <c r="L54" s="136"/>
    </row>
    <row r="55" spans="1:11" ht="17.25" customHeight="1" thickTop="1">
      <c r="A55" s="80" t="s">
        <v>79</v>
      </c>
      <c r="B55" s="80"/>
      <c r="C55" s="80"/>
      <c r="D55" s="80"/>
      <c r="E55" s="80"/>
      <c r="F55" s="80"/>
      <c r="G55" s="80"/>
      <c r="H55" s="80"/>
      <c r="I55" s="80"/>
      <c r="J55" s="80"/>
      <c r="K55" s="80"/>
    </row>
    <row r="56" spans="1:11" ht="57" customHeight="1" thickBot="1">
      <c r="A56" s="49"/>
      <c r="B56" s="80" t="s">
        <v>80</v>
      </c>
      <c r="C56" s="80"/>
      <c r="D56" s="80"/>
      <c r="E56" s="80"/>
      <c r="F56" s="80"/>
      <c r="G56" s="80"/>
      <c r="H56" s="80"/>
      <c r="I56" s="80"/>
      <c r="J56" s="153"/>
      <c r="K56" s="80"/>
    </row>
    <row r="57" spans="1:12" ht="36" thickBot="1" thickTop="1">
      <c r="A57" s="85" t="s">
        <v>77</v>
      </c>
      <c r="B57" s="86"/>
      <c r="C57" s="122"/>
      <c r="D57" s="123"/>
      <c r="E57" s="123"/>
      <c r="F57" s="123"/>
      <c r="G57" s="123"/>
      <c r="H57" s="123"/>
      <c r="I57" s="124"/>
      <c r="J57" s="56" t="s">
        <v>81</v>
      </c>
      <c r="K57" s="57">
        <v>0</v>
      </c>
      <c r="L57" s="58" t="s">
        <v>82</v>
      </c>
    </row>
    <row r="58" spans="1:11" ht="17.25" customHeight="1" thickTop="1">
      <c r="A58" s="80" t="s">
        <v>83</v>
      </c>
      <c r="B58" s="80"/>
      <c r="C58" s="80"/>
      <c r="D58" s="80"/>
      <c r="E58" s="80"/>
      <c r="F58" s="80"/>
      <c r="G58" s="80"/>
      <c r="H58" s="80"/>
      <c r="I58" s="80"/>
      <c r="J58" s="80"/>
      <c r="K58" s="80"/>
    </row>
    <row r="59" spans="1:11" ht="64.5" customHeight="1">
      <c r="A59" s="49"/>
      <c r="B59" s="80" t="s">
        <v>103</v>
      </c>
      <c r="C59" s="80"/>
      <c r="D59" s="80"/>
      <c r="E59" s="80"/>
      <c r="F59" s="80"/>
      <c r="G59" s="80"/>
      <c r="H59" s="80"/>
      <c r="I59" s="80"/>
      <c r="J59" s="80"/>
      <c r="K59" s="80"/>
    </row>
    <row r="60" spans="1:11" ht="17.25">
      <c r="A60" s="49"/>
      <c r="B60" s="77" t="s">
        <v>66</v>
      </c>
      <c r="C60" s="77"/>
      <c r="D60" s="77"/>
      <c r="E60" s="77"/>
      <c r="F60" s="77"/>
      <c r="G60" s="77"/>
      <c r="H60" s="77"/>
      <c r="I60" s="77"/>
      <c r="J60" s="77"/>
      <c r="K60" s="77"/>
    </row>
    <row r="61" spans="1:12" ht="17.25">
      <c r="A61" s="49"/>
      <c r="B61" s="82" t="s">
        <v>115</v>
      </c>
      <c r="C61" s="82"/>
      <c r="D61" s="82"/>
      <c r="E61" s="82"/>
      <c r="F61" s="82"/>
      <c r="G61" s="82"/>
      <c r="H61" s="82"/>
      <c r="I61" s="82"/>
      <c r="J61" s="82"/>
      <c r="K61" s="82"/>
      <c r="L61" s="82"/>
    </row>
    <row r="62" spans="1:12" ht="36" customHeight="1">
      <c r="A62" s="49"/>
      <c r="B62" s="82" t="s">
        <v>116</v>
      </c>
      <c r="C62" s="82"/>
      <c r="D62" s="82"/>
      <c r="E62" s="82"/>
      <c r="F62" s="82"/>
      <c r="G62" s="82"/>
      <c r="H62" s="82"/>
      <c r="I62" s="82"/>
      <c r="J62" s="82"/>
      <c r="K62" s="82"/>
      <c r="L62" s="82"/>
    </row>
    <row r="63" spans="1:12" ht="36.75" customHeight="1">
      <c r="A63" s="49"/>
      <c r="B63" s="82" t="s">
        <v>117</v>
      </c>
      <c r="C63" s="82"/>
      <c r="D63" s="82"/>
      <c r="E63" s="82"/>
      <c r="F63" s="82"/>
      <c r="G63" s="82"/>
      <c r="H63" s="82"/>
      <c r="I63" s="82"/>
      <c r="J63" s="82"/>
      <c r="K63" s="82"/>
      <c r="L63" s="82"/>
    </row>
    <row r="64" spans="1:11" ht="12.75" customHeight="1" thickBot="1">
      <c r="A64" s="49"/>
      <c r="B64" s="49"/>
      <c r="C64" s="49"/>
      <c r="D64" s="49"/>
      <c r="E64" s="49"/>
      <c r="F64" s="49"/>
      <c r="G64" s="49"/>
      <c r="H64" s="49"/>
      <c r="I64" s="49"/>
      <c r="J64" s="59"/>
      <c r="K64" s="49"/>
    </row>
    <row r="65" spans="1:12" ht="35.25" customHeight="1" thickBot="1" thickTop="1">
      <c r="A65" s="85" t="s">
        <v>77</v>
      </c>
      <c r="B65" s="86"/>
      <c r="C65" s="122"/>
      <c r="D65" s="123"/>
      <c r="E65" s="123"/>
      <c r="F65" s="123"/>
      <c r="G65" s="123"/>
      <c r="H65" s="123"/>
      <c r="I65" s="124"/>
      <c r="J65" s="56" t="s">
        <v>84</v>
      </c>
      <c r="K65" s="83">
        <v>0.05</v>
      </c>
      <c r="L65" s="84"/>
    </row>
    <row r="66" spans="1:12" ht="41.25" customHeight="1" thickTop="1">
      <c r="A66" s="152" t="s">
        <v>85</v>
      </c>
      <c r="B66" s="152"/>
      <c r="C66" s="80"/>
      <c r="D66" s="80"/>
      <c r="E66" s="80"/>
      <c r="F66" s="80"/>
      <c r="G66" s="80"/>
      <c r="H66" s="80"/>
      <c r="I66" s="80"/>
      <c r="J66" s="152"/>
      <c r="K66" s="81">
        <v>0.05</v>
      </c>
      <c r="L66" s="81"/>
    </row>
  </sheetData>
  <sheetProtection/>
  <mergeCells count="110">
    <mergeCell ref="B28:K28"/>
    <mergeCell ref="I35:J35"/>
    <mergeCell ref="I36:J36"/>
    <mergeCell ref="B50:L50"/>
    <mergeCell ref="B51:L51"/>
    <mergeCell ref="A54:B54"/>
    <mergeCell ref="C39:D39"/>
    <mergeCell ref="C43:D43"/>
    <mergeCell ref="A21:K21"/>
    <mergeCell ref="H7:I7"/>
    <mergeCell ref="A66:E66"/>
    <mergeCell ref="A19:E19"/>
    <mergeCell ref="B49:L49"/>
    <mergeCell ref="B52:L52"/>
    <mergeCell ref="J19:K19"/>
    <mergeCell ref="B48:K48"/>
    <mergeCell ref="I41:J41"/>
    <mergeCell ref="F66:J66"/>
    <mergeCell ref="A15:E15"/>
    <mergeCell ref="G4:G5"/>
    <mergeCell ref="J8:K8"/>
    <mergeCell ref="J20:K20"/>
    <mergeCell ref="H8:I8"/>
    <mergeCell ref="J14:K14"/>
    <mergeCell ref="H19:I19"/>
    <mergeCell ref="B27:K27"/>
    <mergeCell ref="G38:H38"/>
    <mergeCell ref="A1:K1"/>
    <mergeCell ref="J6:K6"/>
    <mergeCell ref="H6:I6"/>
    <mergeCell ref="A2:K2"/>
    <mergeCell ref="A4:B5"/>
    <mergeCell ref="J7:K7"/>
    <mergeCell ref="C32:K32"/>
    <mergeCell ref="C4:F4"/>
    <mergeCell ref="H4:I5"/>
    <mergeCell ref="J4:K5"/>
    <mergeCell ref="H9:I9"/>
    <mergeCell ref="H13:I13"/>
    <mergeCell ref="A55:K55"/>
    <mergeCell ref="J9:K9"/>
    <mergeCell ref="I37:J37"/>
    <mergeCell ref="C30:K30"/>
    <mergeCell ref="K54:L54"/>
    <mergeCell ref="A65:B65"/>
    <mergeCell ref="C57:I57"/>
    <mergeCell ref="C65:I65"/>
    <mergeCell ref="C40:D40"/>
    <mergeCell ref="G41:H41"/>
    <mergeCell ref="G42:H42"/>
    <mergeCell ref="C42:D42"/>
    <mergeCell ref="B62:L62"/>
    <mergeCell ref="B63:L63"/>
    <mergeCell ref="B56:K56"/>
    <mergeCell ref="A58:K58"/>
    <mergeCell ref="G43:H43"/>
    <mergeCell ref="C54:I54"/>
    <mergeCell ref="A46:K46"/>
    <mergeCell ref="I38:J38"/>
    <mergeCell ref="C38:D38"/>
    <mergeCell ref="I42:J42"/>
    <mergeCell ref="I43:J43"/>
    <mergeCell ref="B31:K31"/>
    <mergeCell ref="G35:H35"/>
    <mergeCell ref="C41:D41"/>
    <mergeCell ref="I40:J40"/>
    <mergeCell ref="B47:K47"/>
    <mergeCell ref="G40:H40"/>
    <mergeCell ref="C44:J44"/>
    <mergeCell ref="C37:D37"/>
    <mergeCell ref="A16:E16"/>
    <mergeCell ref="A24:K24"/>
    <mergeCell ref="A23:H23"/>
    <mergeCell ref="C29:K29"/>
    <mergeCell ref="H16:I16"/>
    <mergeCell ref="A25:K25"/>
    <mergeCell ref="A18:I18"/>
    <mergeCell ref="A17:I17"/>
    <mergeCell ref="A20:I20"/>
    <mergeCell ref="J17:K17"/>
    <mergeCell ref="H10:I10"/>
    <mergeCell ref="J10:K10"/>
    <mergeCell ref="H12:I12"/>
    <mergeCell ref="J12:K12"/>
    <mergeCell ref="H11:I11"/>
    <mergeCell ref="J16:K16"/>
    <mergeCell ref="J11:K11"/>
    <mergeCell ref="J13:K13"/>
    <mergeCell ref="H14:I14"/>
    <mergeCell ref="J15:K15"/>
    <mergeCell ref="A3:G3"/>
    <mergeCell ref="H3:K3"/>
    <mergeCell ref="A26:K26"/>
    <mergeCell ref="A14:F14"/>
    <mergeCell ref="I39:J39"/>
    <mergeCell ref="G37:H37"/>
    <mergeCell ref="C34:K34"/>
    <mergeCell ref="G39:H39"/>
    <mergeCell ref="G36:H36"/>
    <mergeCell ref="B33:K33"/>
    <mergeCell ref="B60:K60"/>
    <mergeCell ref="H15:I15"/>
    <mergeCell ref="B59:K59"/>
    <mergeCell ref="K66:L66"/>
    <mergeCell ref="B61:L61"/>
    <mergeCell ref="K65:L65"/>
    <mergeCell ref="A57:B57"/>
    <mergeCell ref="C35:D35"/>
    <mergeCell ref="C36:D36"/>
    <mergeCell ref="J18:K18"/>
  </mergeCells>
  <printOptions horizontalCentered="1"/>
  <pageMargins left="0.5905511811023623" right="0.5905511811023623" top="0.3937007874015748" bottom="0.3937007874015748" header="0.1968503937007874" footer="0.1968503937007874"/>
  <pageSetup fitToHeight="2" horizontalDpi="600" verticalDpi="600" orientation="portrait" paperSize="9" scale="70" r:id="rId1"/>
  <headerFooter alignWithMargins="0">
    <oddFooter>&amp;C&amp;"標楷體,標準"第&amp;P頁，共&amp;N頁</oddFooter>
  </headerFooter>
</worksheet>
</file>

<file path=xl/worksheets/sheet3.xml><?xml version="1.0" encoding="utf-8"?>
<worksheet xmlns="http://schemas.openxmlformats.org/spreadsheetml/2006/main" xmlns:r="http://schemas.openxmlformats.org/officeDocument/2006/relationships">
  <dimension ref="A1:I29"/>
  <sheetViews>
    <sheetView zoomScalePageLayoutView="0" workbookViewId="0" topLeftCell="A7">
      <selection activeCell="J1" sqref="J1:T16384"/>
    </sheetView>
  </sheetViews>
  <sheetFormatPr defaultColWidth="9.00390625" defaultRowHeight="16.5"/>
  <cols>
    <col min="1" max="1" width="4.25390625" style="0" customWidth="1"/>
    <col min="2" max="2" width="38.875" style="0" customWidth="1"/>
    <col min="3" max="3" width="6.00390625" style="0" bestFit="1" customWidth="1"/>
    <col min="4" max="4" width="8.50390625" style="0" bestFit="1" customWidth="1"/>
    <col min="5" max="5" width="6.50390625" style="0" bestFit="1" customWidth="1"/>
    <col min="6" max="6" width="7.50390625" style="0" bestFit="1" customWidth="1"/>
    <col min="7" max="8" width="6.50390625" style="0" bestFit="1" customWidth="1"/>
    <col min="9" max="9" width="8.25390625" style="0" bestFit="1" customWidth="1"/>
  </cols>
  <sheetData>
    <row r="1" spans="1:9" ht="42" customHeight="1">
      <c r="A1" s="168" t="s">
        <v>68</v>
      </c>
      <c r="B1" s="168"/>
      <c r="C1" s="168"/>
      <c r="D1" s="168"/>
      <c r="E1" s="168"/>
      <c r="F1" s="168"/>
      <c r="G1" s="168"/>
      <c r="H1" s="168"/>
      <c r="I1" s="168"/>
    </row>
    <row r="2" spans="1:9" ht="19.5" customHeight="1">
      <c r="A2" s="169" t="s">
        <v>19</v>
      </c>
      <c r="B2" s="169"/>
      <c r="C2" s="169"/>
      <c r="D2" s="169"/>
      <c r="E2" s="169"/>
      <c r="F2" s="169"/>
      <c r="G2" s="169"/>
      <c r="H2" s="169"/>
      <c r="I2" s="169"/>
    </row>
    <row r="3" spans="1:9" ht="17.25" customHeight="1">
      <c r="A3" s="170" t="s">
        <v>33</v>
      </c>
      <c r="B3" s="170"/>
      <c r="C3" s="170"/>
      <c r="D3" s="170"/>
      <c r="E3" s="170"/>
      <c r="F3" s="170"/>
      <c r="G3" s="170"/>
      <c r="H3" s="170"/>
      <c r="I3" s="170"/>
    </row>
    <row r="4" spans="1:9" ht="32.25">
      <c r="A4" s="2" t="s">
        <v>20</v>
      </c>
      <c r="B4" s="2" t="s">
        <v>21</v>
      </c>
      <c r="C4" s="2" t="s">
        <v>22</v>
      </c>
      <c r="D4" s="2" t="s">
        <v>29</v>
      </c>
      <c r="E4" s="2" t="s">
        <v>27</v>
      </c>
      <c r="F4" s="2" t="s">
        <v>30</v>
      </c>
      <c r="G4" s="2" t="s">
        <v>31</v>
      </c>
      <c r="H4" s="2" t="s">
        <v>25</v>
      </c>
      <c r="I4" s="2" t="s">
        <v>23</v>
      </c>
    </row>
    <row r="5" spans="1:9" ht="15.75" customHeight="1">
      <c r="A5" s="166" t="s">
        <v>69</v>
      </c>
      <c r="B5" s="167"/>
      <c r="C5" s="167"/>
      <c r="D5" s="167"/>
      <c r="E5" s="167"/>
      <c r="F5" s="167"/>
      <c r="G5" s="167"/>
      <c r="H5" s="167"/>
      <c r="I5" s="167"/>
    </row>
    <row r="6" spans="1:9" ht="15.75">
      <c r="A6" s="3">
        <v>1</v>
      </c>
      <c r="B6" s="4"/>
      <c r="C6" s="6" t="s">
        <v>24</v>
      </c>
      <c r="D6" s="11"/>
      <c r="E6" s="11"/>
      <c r="F6" s="11"/>
      <c r="G6" s="11"/>
      <c r="H6" s="11"/>
      <c r="I6" s="24">
        <f>SUM(D6:H6)</f>
        <v>0</v>
      </c>
    </row>
    <row r="7" spans="1:9" ht="15.75">
      <c r="A7" s="3">
        <v>2</v>
      </c>
      <c r="B7" s="4"/>
      <c r="C7" s="6" t="s">
        <v>24</v>
      </c>
      <c r="D7" s="11"/>
      <c r="E7" s="11"/>
      <c r="F7" s="11"/>
      <c r="G7" s="11"/>
      <c r="H7" s="11"/>
      <c r="I7" s="24">
        <f>SUM(D7:H7)</f>
        <v>0</v>
      </c>
    </row>
    <row r="8" spans="1:9" ht="15.75">
      <c r="A8" s="3">
        <v>3</v>
      </c>
      <c r="B8" s="4"/>
      <c r="C8" s="6" t="s">
        <v>24</v>
      </c>
      <c r="D8" s="11"/>
      <c r="E8" s="11"/>
      <c r="F8" s="11"/>
      <c r="G8" s="11"/>
      <c r="H8" s="11"/>
      <c r="I8" s="24">
        <f>SUM(D8:H8)</f>
        <v>0</v>
      </c>
    </row>
    <row r="9" spans="1:9" ht="15.75">
      <c r="A9" s="22">
        <v>4</v>
      </c>
      <c r="B9" s="4"/>
      <c r="C9" s="6" t="s">
        <v>24</v>
      </c>
      <c r="D9" s="11"/>
      <c r="E9" s="11"/>
      <c r="F9" s="11"/>
      <c r="G9" s="11"/>
      <c r="H9" s="11"/>
      <c r="I9" s="24">
        <f>SUM(D9:H9)</f>
        <v>0</v>
      </c>
    </row>
    <row r="10" spans="1:9" ht="15.75" customHeight="1">
      <c r="A10" s="166" t="s">
        <v>69</v>
      </c>
      <c r="B10" s="167"/>
      <c r="C10" s="167"/>
      <c r="D10" s="167"/>
      <c r="E10" s="167"/>
      <c r="F10" s="167"/>
      <c r="G10" s="167"/>
      <c r="H10" s="167"/>
      <c r="I10" s="167"/>
    </row>
    <row r="11" spans="1:9" ht="15.75">
      <c r="A11" s="3">
        <v>5</v>
      </c>
      <c r="B11" s="4"/>
      <c r="C11" s="6" t="s">
        <v>24</v>
      </c>
      <c r="D11" s="11"/>
      <c r="E11" s="11"/>
      <c r="F11" s="11"/>
      <c r="G11" s="11"/>
      <c r="H11" s="11"/>
      <c r="I11" s="24">
        <f>SUM(D11:H11)</f>
        <v>0</v>
      </c>
    </row>
    <row r="12" spans="1:9" ht="15.75">
      <c r="A12" s="3">
        <v>6</v>
      </c>
      <c r="B12" s="4"/>
      <c r="C12" s="6" t="s">
        <v>24</v>
      </c>
      <c r="D12" s="11"/>
      <c r="E12" s="11"/>
      <c r="F12" s="11"/>
      <c r="G12" s="11"/>
      <c r="H12" s="11"/>
      <c r="I12" s="24">
        <f>SUM(D12:H12)</f>
        <v>0</v>
      </c>
    </row>
    <row r="13" spans="1:9" ht="15.75" customHeight="1">
      <c r="A13" s="166" t="s">
        <v>69</v>
      </c>
      <c r="B13" s="167"/>
      <c r="C13" s="167"/>
      <c r="D13" s="167"/>
      <c r="E13" s="167"/>
      <c r="F13" s="167"/>
      <c r="G13" s="167"/>
      <c r="H13" s="167"/>
      <c r="I13" s="167"/>
    </row>
    <row r="14" spans="1:9" ht="15.75">
      <c r="A14" s="3">
        <v>7</v>
      </c>
      <c r="B14" s="4"/>
      <c r="C14" s="6" t="s">
        <v>24</v>
      </c>
      <c r="D14" s="11"/>
      <c r="E14" s="11"/>
      <c r="F14" s="11"/>
      <c r="G14" s="11"/>
      <c r="H14" s="11"/>
      <c r="I14" s="24">
        <f>SUM(D14:H14)</f>
        <v>0</v>
      </c>
    </row>
    <row r="15" spans="1:9" ht="15.75">
      <c r="A15" s="3">
        <v>8</v>
      </c>
      <c r="B15" s="4"/>
      <c r="C15" s="6" t="s">
        <v>24</v>
      </c>
      <c r="D15" s="11"/>
      <c r="E15" s="11"/>
      <c r="F15" s="11"/>
      <c r="G15" s="11"/>
      <c r="H15" s="11"/>
      <c r="I15" s="24">
        <f>SUM(D15:H15)</f>
        <v>0</v>
      </c>
    </row>
    <row r="16" spans="1:9" ht="15.75">
      <c r="A16" s="3">
        <v>9</v>
      </c>
      <c r="B16" s="4"/>
      <c r="C16" s="6" t="s">
        <v>24</v>
      </c>
      <c r="D16" s="11"/>
      <c r="E16" s="11"/>
      <c r="F16" s="11"/>
      <c r="G16" s="11"/>
      <c r="H16" s="11"/>
      <c r="I16" s="24">
        <f>SUM(D16:H16)</f>
        <v>0</v>
      </c>
    </row>
    <row r="17" spans="1:9" ht="15.75">
      <c r="A17" s="3">
        <v>10</v>
      </c>
      <c r="B17" s="4"/>
      <c r="C17" s="6" t="s">
        <v>24</v>
      </c>
      <c r="D17" s="11"/>
      <c r="E17" s="11"/>
      <c r="F17" s="11"/>
      <c r="G17" s="11"/>
      <c r="H17" s="11"/>
      <c r="I17" s="24">
        <f>SUM(D17:H17)</f>
        <v>0</v>
      </c>
    </row>
    <row r="18" spans="1:9" ht="15.75">
      <c r="A18" s="161" t="s">
        <v>34</v>
      </c>
      <c r="B18" s="161"/>
      <c r="C18" s="8" t="s">
        <v>24</v>
      </c>
      <c r="D18" s="12">
        <f>SUM(D6:D9,D11:D12,D14:D17)</f>
        <v>0</v>
      </c>
      <c r="E18" s="12">
        <f>SUM(E6:E9,E11:E12,E14:E17)</f>
        <v>0</v>
      </c>
      <c r="F18" s="12">
        <f>SUM(F6:F9,F11:F12,F14:F17)</f>
        <v>0</v>
      </c>
      <c r="G18" s="12">
        <f>SUM(G6:G7,G11:G12,G14:G17)</f>
        <v>0</v>
      </c>
      <c r="H18" s="12">
        <f>SUM(H6:H7,H11:H12,H14:H17)</f>
        <v>0</v>
      </c>
      <c r="I18" s="21">
        <f>SUM(D18:H18)</f>
        <v>0</v>
      </c>
    </row>
    <row r="19" spans="1:9" ht="15.75">
      <c r="A19" s="5"/>
      <c r="B19" s="5"/>
      <c r="C19" s="15"/>
      <c r="D19" s="16"/>
      <c r="E19" s="16"/>
      <c r="F19" s="16"/>
      <c r="G19" s="16"/>
      <c r="H19" s="16"/>
      <c r="I19" s="16"/>
    </row>
    <row r="20" spans="1:9" ht="17.25" customHeight="1">
      <c r="A20" s="164" t="s">
        <v>28</v>
      </c>
      <c r="B20" s="164"/>
      <c r="C20" s="164"/>
      <c r="D20" s="164"/>
      <c r="E20" s="164"/>
      <c r="F20" s="164"/>
      <c r="G20" s="164"/>
      <c r="H20" s="164"/>
      <c r="I20" s="164"/>
    </row>
    <row r="21" spans="1:9" ht="32.25">
      <c r="A21" s="3">
        <v>12</v>
      </c>
      <c r="B21" s="4" t="s">
        <v>104</v>
      </c>
      <c r="C21" s="6" t="s">
        <v>24</v>
      </c>
      <c r="D21" s="10"/>
      <c r="E21" s="10"/>
      <c r="F21" s="10"/>
      <c r="G21" s="10"/>
      <c r="H21" s="10"/>
      <c r="I21" s="10">
        <f>SUM(D21:H21)</f>
        <v>0</v>
      </c>
    </row>
    <row r="22" spans="1:9" ht="15.75">
      <c r="A22" s="161" t="s">
        <v>32</v>
      </c>
      <c r="B22" s="161"/>
      <c r="C22" s="8" t="s">
        <v>24</v>
      </c>
      <c r="D22" s="9">
        <f aca="true" t="shared" si="0" ref="D22:I22">D21</f>
        <v>0</v>
      </c>
      <c r="E22" s="9">
        <f t="shared" si="0"/>
        <v>0</v>
      </c>
      <c r="F22" s="9">
        <f t="shared" si="0"/>
        <v>0</v>
      </c>
      <c r="G22" s="9">
        <f t="shared" si="0"/>
        <v>0</v>
      </c>
      <c r="H22" s="9">
        <f t="shared" si="0"/>
        <v>0</v>
      </c>
      <c r="I22" s="9">
        <f t="shared" si="0"/>
        <v>0</v>
      </c>
    </row>
    <row r="23" spans="1:9" ht="15.75">
      <c r="A23" s="5"/>
      <c r="B23" s="5"/>
      <c r="C23" s="18"/>
      <c r="D23" s="19"/>
      <c r="E23" s="19"/>
      <c r="F23" s="19"/>
      <c r="G23" s="19"/>
      <c r="H23" s="19"/>
      <c r="I23" s="20"/>
    </row>
    <row r="24" spans="1:9" ht="17.25" customHeight="1">
      <c r="A24" s="164" t="s">
        <v>38</v>
      </c>
      <c r="B24" s="164"/>
      <c r="C24" s="164"/>
      <c r="D24" s="164"/>
      <c r="E24" s="164"/>
      <c r="F24" s="164"/>
      <c r="G24" s="164"/>
      <c r="H24" s="164"/>
      <c r="I24" s="164"/>
    </row>
    <row r="25" spans="1:9" ht="15.75">
      <c r="A25" s="3">
        <v>13</v>
      </c>
      <c r="B25" s="4" t="s">
        <v>39</v>
      </c>
      <c r="C25" s="6" t="s">
        <v>24</v>
      </c>
      <c r="D25" s="7"/>
      <c r="E25" s="7"/>
      <c r="F25" s="7"/>
      <c r="G25" s="7"/>
      <c r="H25" s="7"/>
      <c r="I25" s="14">
        <f>SUM(D25:H25)</f>
        <v>0</v>
      </c>
    </row>
    <row r="26" spans="1:9" ht="15.75">
      <c r="A26" s="161" t="s">
        <v>35</v>
      </c>
      <c r="B26" s="161"/>
      <c r="C26" s="8" t="s">
        <v>24</v>
      </c>
      <c r="D26" s="9">
        <f>D25</f>
        <v>0</v>
      </c>
      <c r="E26" s="9">
        <f>E25</f>
        <v>0</v>
      </c>
      <c r="F26" s="9">
        <f>SUM(F25:F25)</f>
        <v>0</v>
      </c>
      <c r="G26" s="9">
        <f>SUM(G25:G25)</f>
        <v>0</v>
      </c>
      <c r="H26" s="9">
        <f>SUM(H25:H25)</f>
        <v>0</v>
      </c>
      <c r="I26" s="13">
        <f>SUM(D26:H26)</f>
        <v>0</v>
      </c>
    </row>
    <row r="27" spans="1:9" ht="15.75">
      <c r="A27" s="17"/>
      <c r="B27" s="17"/>
      <c r="C27" s="18"/>
      <c r="D27" s="19"/>
      <c r="E27" s="19"/>
      <c r="F27" s="19"/>
      <c r="G27" s="19"/>
      <c r="H27" s="19"/>
      <c r="I27" s="20"/>
    </row>
    <row r="28" spans="1:9" ht="15.75">
      <c r="A28" s="165" t="s">
        <v>36</v>
      </c>
      <c r="B28" s="165"/>
      <c r="C28" s="165"/>
      <c r="D28" s="165"/>
      <c r="E28" s="165"/>
      <c r="F28" s="165"/>
      <c r="G28" s="165"/>
      <c r="H28" s="165"/>
      <c r="I28" s="165"/>
    </row>
    <row r="29" spans="1:9" ht="15.75">
      <c r="A29" s="162" t="s">
        <v>37</v>
      </c>
      <c r="B29" s="163"/>
      <c r="C29" s="8" t="s">
        <v>24</v>
      </c>
      <c r="D29" s="9">
        <f>D18+D22+D26</f>
        <v>0</v>
      </c>
      <c r="E29" s="9">
        <f>E18+E22+E26</f>
        <v>0</v>
      </c>
      <c r="F29" s="9">
        <f>F18+F22+F26</f>
        <v>0</v>
      </c>
      <c r="G29" s="9">
        <f>G18+G22+G26</f>
        <v>0</v>
      </c>
      <c r="H29" s="9">
        <f>H18+H22+H26</f>
        <v>0</v>
      </c>
      <c r="I29" s="13">
        <f>SUM(D29:H29)</f>
        <v>0</v>
      </c>
    </row>
  </sheetData>
  <sheetProtection/>
  <mergeCells count="13">
    <mergeCell ref="A10:I10"/>
    <mergeCell ref="A13:I13"/>
    <mergeCell ref="A20:I20"/>
    <mergeCell ref="A26:B26"/>
    <mergeCell ref="A29:B29"/>
    <mergeCell ref="A24:I24"/>
    <mergeCell ref="A28:I28"/>
    <mergeCell ref="A5:I5"/>
    <mergeCell ref="A1:I1"/>
    <mergeCell ref="A2:I2"/>
    <mergeCell ref="A3:I3"/>
    <mergeCell ref="A18:B18"/>
    <mergeCell ref="A22:B22"/>
  </mergeCells>
  <printOptions/>
  <pageMargins left="0.38" right="0.24" top="0.49" bottom="0.47" header="0.22" footer="0.3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2"/>
  <sheetViews>
    <sheetView zoomScalePageLayoutView="0" workbookViewId="0" topLeftCell="A1">
      <selection activeCell="A15" sqref="A15"/>
    </sheetView>
  </sheetViews>
  <sheetFormatPr defaultColWidth="9.00390625" defaultRowHeight="16.5"/>
  <cols>
    <col min="1" max="1" width="32.125" style="23" bestFit="1" customWidth="1"/>
    <col min="2" max="4" width="10.50390625" style="23" customWidth="1"/>
    <col min="5" max="5" width="11.50390625" style="23" customWidth="1"/>
    <col min="6" max="8" width="10.50390625" style="23" customWidth="1"/>
    <col min="9" max="9" width="11.75390625" style="23" customWidth="1"/>
    <col min="10" max="16384" width="9.00390625" style="23" customWidth="1"/>
  </cols>
  <sheetData>
    <row r="1" spans="1:9" s="63" customFormat="1" ht="15">
      <c r="A1" s="63" t="s">
        <v>118</v>
      </c>
      <c r="F1" s="171" t="s">
        <v>111</v>
      </c>
      <c r="G1" s="171"/>
      <c r="H1" s="171"/>
      <c r="I1" s="171"/>
    </row>
    <row r="2" spans="1:9" ht="15.75">
      <c r="A2" s="172"/>
      <c r="B2" s="172" t="s">
        <v>107</v>
      </c>
      <c r="C2" s="172"/>
      <c r="D2" s="172"/>
      <c r="E2" s="172"/>
      <c r="F2" s="172" t="s">
        <v>109</v>
      </c>
      <c r="G2" s="172"/>
      <c r="H2" s="172"/>
      <c r="I2" s="172"/>
    </row>
    <row r="3" spans="1:9" ht="15.75">
      <c r="A3" s="172"/>
      <c r="B3" s="66" t="s">
        <v>99</v>
      </c>
      <c r="C3" s="66" t="s">
        <v>0</v>
      </c>
      <c r="D3" s="66" t="s">
        <v>1</v>
      </c>
      <c r="E3" s="66" t="s">
        <v>2</v>
      </c>
      <c r="F3" s="66" t="s">
        <v>99</v>
      </c>
      <c r="G3" s="66" t="s">
        <v>0</v>
      </c>
      <c r="H3" s="66" t="s">
        <v>1</v>
      </c>
      <c r="I3" s="66" t="s">
        <v>2</v>
      </c>
    </row>
    <row r="4" spans="1:9" ht="15.75">
      <c r="A4" s="67" t="s">
        <v>3</v>
      </c>
      <c r="B4" s="69">
        <v>2670</v>
      </c>
      <c r="C4" s="69">
        <v>78910</v>
      </c>
      <c r="D4" s="69">
        <v>68883</v>
      </c>
      <c r="E4" s="69">
        <v>10027</v>
      </c>
      <c r="F4" s="68">
        <v>567</v>
      </c>
      <c r="G4" s="69">
        <v>97450</v>
      </c>
      <c r="H4" s="69">
        <v>90758</v>
      </c>
      <c r="I4" s="69">
        <v>6692</v>
      </c>
    </row>
    <row r="5" spans="1:9" ht="15.75">
      <c r="A5" s="67" t="s">
        <v>4</v>
      </c>
      <c r="B5" s="69">
        <v>7470</v>
      </c>
      <c r="C5" s="69">
        <v>77599</v>
      </c>
      <c r="D5" s="69">
        <v>72150</v>
      </c>
      <c r="E5" s="69">
        <v>5449</v>
      </c>
      <c r="F5" s="69">
        <v>1480</v>
      </c>
      <c r="G5" s="69">
        <v>100185</v>
      </c>
      <c r="H5" s="69">
        <v>95389</v>
      </c>
      <c r="I5" s="69">
        <v>4796</v>
      </c>
    </row>
    <row r="6" spans="1:9" ht="15.75">
      <c r="A6" s="67" t="s">
        <v>5</v>
      </c>
      <c r="B6" s="69">
        <v>22949</v>
      </c>
      <c r="C6" s="69">
        <v>74817</v>
      </c>
      <c r="D6" s="69">
        <v>69188</v>
      </c>
      <c r="E6" s="69">
        <v>5629</v>
      </c>
      <c r="F6" s="69">
        <v>4986</v>
      </c>
      <c r="G6" s="69">
        <v>113421</v>
      </c>
      <c r="H6" s="69">
        <v>97067</v>
      </c>
      <c r="I6" s="69">
        <v>16354</v>
      </c>
    </row>
    <row r="7" spans="1:9" ht="15.75">
      <c r="A7" s="67" t="s">
        <v>6</v>
      </c>
      <c r="B7" s="69">
        <v>3254</v>
      </c>
      <c r="C7" s="69">
        <v>74591</v>
      </c>
      <c r="D7" s="69">
        <v>67782</v>
      </c>
      <c r="E7" s="69">
        <v>6809</v>
      </c>
      <c r="F7" s="69">
        <v>1558</v>
      </c>
      <c r="G7" s="69">
        <v>95438</v>
      </c>
      <c r="H7" s="69">
        <v>93596</v>
      </c>
      <c r="I7" s="69">
        <v>1842</v>
      </c>
    </row>
    <row r="8" spans="1:9" ht="15.75">
      <c r="A8" s="67" t="s">
        <v>7</v>
      </c>
      <c r="B8" s="69">
        <v>6743</v>
      </c>
      <c r="C8" s="69">
        <v>46822</v>
      </c>
      <c r="D8" s="69">
        <v>44052</v>
      </c>
      <c r="E8" s="69">
        <v>2770</v>
      </c>
      <c r="F8" s="69">
        <v>2428</v>
      </c>
      <c r="G8" s="69">
        <v>52000</v>
      </c>
      <c r="H8" s="69">
        <v>50713</v>
      </c>
      <c r="I8" s="69">
        <v>1287</v>
      </c>
    </row>
    <row r="9" spans="1:9" ht="15.75">
      <c r="A9" s="67" t="s">
        <v>8</v>
      </c>
      <c r="B9" s="69">
        <v>6713</v>
      </c>
      <c r="C9" s="69">
        <v>41335</v>
      </c>
      <c r="D9" s="69">
        <v>40127</v>
      </c>
      <c r="E9" s="69">
        <v>1208</v>
      </c>
      <c r="F9" s="69">
        <v>1543</v>
      </c>
      <c r="G9" s="69">
        <v>46161</v>
      </c>
      <c r="H9" s="69">
        <v>45878</v>
      </c>
      <c r="I9" s="68">
        <v>283</v>
      </c>
    </row>
    <row r="10" spans="1:9" ht="15.75">
      <c r="A10" s="67" t="s">
        <v>9</v>
      </c>
      <c r="B10" s="68">
        <v>743</v>
      </c>
      <c r="C10" s="69">
        <v>40333</v>
      </c>
      <c r="D10" s="69">
        <v>32124</v>
      </c>
      <c r="E10" s="69">
        <v>8209</v>
      </c>
      <c r="F10" s="68">
        <v>633</v>
      </c>
      <c r="G10" s="69">
        <v>44858</v>
      </c>
      <c r="H10" s="69">
        <v>44809</v>
      </c>
      <c r="I10" s="68">
        <v>49</v>
      </c>
    </row>
    <row r="11" spans="1:9" ht="15.75">
      <c r="A11" s="67" t="s">
        <v>10</v>
      </c>
      <c r="B11" s="69">
        <v>3146</v>
      </c>
      <c r="C11" s="69">
        <v>40440</v>
      </c>
      <c r="D11" s="69">
        <v>39503</v>
      </c>
      <c r="E11" s="68">
        <v>937</v>
      </c>
      <c r="F11" s="69">
        <v>1434</v>
      </c>
      <c r="G11" s="69">
        <v>56338</v>
      </c>
      <c r="H11" s="69">
        <v>54435</v>
      </c>
      <c r="I11" s="69">
        <v>1903</v>
      </c>
    </row>
    <row r="12" spans="1:3" ht="15.75">
      <c r="A12" s="75" t="s">
        <v>124</v>
      </c>
      <c r="B12" s="76"/>
      <c r="C12" s="76"/>
    </row>
  </sheetData>
  <sheetProtection/>
  <mergeCells count="4">
    <mergeCell ref="F1:I1"/>
    <mergeCell ref="A2:A3"/>
    <mergeCell ref="B2:E2"/>
    <mergeCell ref="F2:I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C1"/>
    </sheetView>
  </sheetViews>
  <sheetFormatPr defaultColWidth="9.00390625" defaultRowHeight="16.5"/>
  <cols>
    <col min="1" max="2" width="7.50390625" style="26" bestFit="1" customWidth="1"/>
    <col min="3" max="3" width="51.00390625" style="26" customWidth="1"/>
    <col min="4" max="16384" width="9.00390625" style="26" customWidth="1"/>
  </cols>
  <sheetData>
    <row r="1" spans="1:3" ht="15.75">
      <c r="A1" s="174" t="s">
        <v>111</v>
      </c>
      <c r="B1" s="174"/>
      <c r="C1" s="174"/>
    </row>
    <row r="2" spans="1:3" ht="15.75">
      <c r="A2" s="27" t="s">
        <v>13</v>
      </c>
      <c r="B2" s="27" t="s">
        <v>14</v>
      </c>
      <c r="C2" s="27" t="s">
        <v>15</v>
      </c>
    </row>
    <row r="3" spans="1:3" ht="17.25">
      <c r="A3" s="173" t="s">
        <v>12</v>
      </c>
      <c r="B3" s="173"/>
      <c r="C3" s="25" t="s">
        <v>105</v>
      </c>
    </row>
    <row r="4" spans="1:3" ht="69">
      <c r="A4" s="173"/>
      <c r="B4" s="173"/>
      <c r="C4" s="1" t="s">
        <v>106</v>
      </c>
    </row>
    <row r="5" spans="1:3" ht="17.25">
      <c r="A5" s="175"/>
      <c r="B5" s="175">
        <v>62</v>
      </c>
      <c r="C5" s="25" t="s">
        <v>107</v>
      </c>
    </row>
    <row r="6" spans="1:3" ht="34.5">
      <c r="A6" s="176"/>
      <c r="B6" s="176"/>
      <c r="C6" s="1" t="s">
        <v>108</v>
      </c>
    </row>
    <row r="7" spans="1:3" ht="17.25">
      <c r="A7" s="173"/>
      <c r="B7" s="173">
        <v>63</v>
      </c>
      <c r="C7" s="25" t="s">
        <v>109</v>
      </c>
    </row>
    <row r="8" spans="1:3" ht="34.5">
      <c r="A8" s="173"/>
      <c r="B8" s="173"/>
      <c r="C8" s="1" t="s">
        <v>110</v>
      </c>
    </row>
  </sheetData>
  <sheetProtection/>
  <mergeCells count="7">
    <mergeCell ref="A3:A4"/>
    <mergeCell ref="B3:B4"/>
    <mergeCell ref="A1:C1"/>
    <mergeCell ref="A7:A8"/>
    <mergeCell ref="B7:B8"/>
    <mergeCell ref="A5:A6"/>
    <mergeCell ref="B5:B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1"/>
  <sheetViews>
    <sheetView zoomScalePageLayoutView="0" workbookViewId="0" topLeftCell="A1">
      <selection activeCell="E3" sqref="E3:F3"/>
    </sheetView>
  </sheetViews>
  <sheetFormatPr defaultColWidth="9.00390625" defaultRowHeight="16.5"/>
  <cols>
    <col min="2" max="2" width="10.625" style="0" customWidth="1"/>
    <col min="3" max="3" width="11.75390625" style="0" customWidth="1"/>
    <col min="4" max="4" width="11.00390625" style="0" customWidth="1"/>
    <col min="6" max="6" width="6.625" style="0" customWidth="1"/>
    <col min="9" max="9" width="11.50390625" style="0" customWidth="1"/>
  </cols>
  <sheetData>
    <row r="1" spans="1:9" ht="18" thickBot="1">
      <c r="A1" s="80" t="s">
        <v>122</v>
      </c>
      <c r="B1" s="80"/>
      <c r="C1" s="80"/>
      <c r="D1" s="80"/>
      <c r="E1" s="80"/>
      <c r="F1" s="80"/>
      <c r="G1" s="80"/>
      <c r="H1" s="80"/>
      <c r="I1" s="80"/>
    </row>
    <row r="2" spans="1:9" ht="34.5">
      <c r="A2" s="87" t="s">
        <v>42</v>
      </c>
      <c r="B2" s="88"/>
      <c r="C2" s="51" t="s">
        <v>72</v>
      </c>
      <c r="D2" s="51" t="s">
        <v>73</v>
      </c>
      <c r="E2" s="116" t="s">
        <v>74</v>
      </c>
      <c r="F2" s="117"/>
      <c r="G2" s="88" t="s">
        <v>75</v>
      </c>
      <c r="H2" s="156"/>
      <c r="I2" s="28"/>
    </row>
    <row r="3" spans="1:9" ht="17.25">
      <c r="A3" s="89" t="s">
        <v>43</v>
      </c>
      <c r="B3" s="85"/>
      <c r="C3" s="64"/>
      <c r="D3" s="64"/>
      <c r="E3" s="101"/>
      <c r="F3" s="102"/>
      <c r="G3" s="157"/>
      <c r="H3" s="158"/>
      <c r="I3" s="28"/>
    </row>
    <row r="4" spans="1:9" ht="17.25">
      <c r="A4" s="89" t="s">
        <v>62</v>
      </c>
      <c r="B4" s="85"/>
      <c r="C4" s="70">
        <v>0.105</v>
      </c>
      <c r="D4" s="71">
        <v>0.7</v>
      </c>
      <c r="E4" s="99"/>
      <c r="F4" s="100"/>
      <c r="G4" s="97">
        <f>C4*D4</f>
        <v>0.0735</v>
      </c>
      <c r="H4" s="98"/>
      <c r="I4" s="28"/>
    </row>
    <row r="5" spans="1:9" ht="17.25">
      <c r="A5" s="89" t="s">
        <v>63</v>
      </c>
      <c r="B5" s="85"/>
      <c r="C5" s="70">
        <v>0.01</v>
      </c>
      <c r="D5" s="71">
        <v>0.7</v>
      </c>
      <c r="E5" s="99"/>
      <c r="F5" s="100"/>
      <c r="G5" s="97">
        <f>C5*D5</f>
        <v>0.006999999999999999</v>
      </c>
      <c r="H5" s="98"/>
      <c r="I5" s="28"/>
    </row>
    <row r="6" spans="1:9" ht="17.25">
      <c r="A6" s="89" t="s">
        <v>90</v>
      </c>
      <c r="B6" s="85"/>
      <c r="C6" s="70">
        <v>0.0011</v>
      </c>
      <c r="D6" s="71">
        <v>1</v>
      </c>
      <c r="E6" s="99"/>
      <c r="F6" s="100"/>
      <c r="G6" s="97">
        <f>C6*D6</f>
        <v>0.0011</v>
      </c>
      <c r="H6" s="98"/>
      <c r="I6" s="28"/>
    </row>
    <row r="7" spans="1:9" ht="17.25">
      <c r="A7" s="89" t="s">
        <v>64</v>
      </c>
      <c r="B7" s="85"/>
      <c r="C7" s="70">
        <v>0.00025</v>
      </c>
      <c r="D7" s="71">
        <v>1</v>
      </c>
      <c r="E7" s="99"/>
      <c r="F7" s="100"/>
      <c r="G7" s="97">
        <f>C7*D7</f>
        <v>0.00025</v>
      </c>
      <c r="H7" s="98"/>
      <c r="I7" s="28"/>
    </row>
    <row r="8" spans="1:9" ht="17.25">
      <c r="A8" s="89" t="s">
        <v>88</v>
      </c>
      <c r="B8" s="85"/>
      <c r="C8" s="70">
        <v>0.0517</v>
      </c>
      <c r="D8" s="71">
        <v>0.6</v>
      </c>
      <c r="E8" s="99">
        <v>1.58</v>
      </c>
      <c r="F8" s="100"/>
      <c r="G8" s="97">
        <f>C8*D8*E8</f>
        <v>0.0490116</v>
      </c>
      <c r="H8" s="98"/>
      <c r="I8" s="28"/>
    </row>
    <row r="9" spans="1:9" ht="17.25">
      <c r="A9" s="89" t="s">
        <v>89</v>
      </c>
      <c r="B9" s="85"/>
      <c r="C9" s="70">
        <v>0.06</v>
      </c>
      <c r="D9" s="71">
        <v>1</v>
      </c>
      <c r="E9" s="99"/>
      <c r="F9" s="100"/>
      <c r="G9" s="97">
        <f>C9*D9</f>
        <v>0.06</v>
      </c>
      <c r="H9" s="98"/>
      <c r="I9" s="28"/>
    </row>
    <row r="10" spans="1:9" ht="18" thickBot="1">
      <c r="A10" s="159" t="s">
        <v>26</v>
      </c>
      <c r="B10" s="160"/>
      <c r="C10" s="72"/>
      <c r="D10" s="72"/>
      <c r="E10" s="120"/>
      <c r="F10" s="121"/>
      <c r="G10" s="154">
        <f>SUM(G4:H9)</f>
        <v>0.1908616</v>
      </c>
      <c r="H10" s="155"/>
      <c r="I10" s="28"/>
    </row>
    <row r="11" spans="1:5" ht="15.75">
      <c r="A11" s="74" t="s">
        <v>119</v>
      </c>
      <c r="B11" s="74"/>
      <c r="C11" s="74"/>
      <c r="D11" s="74"/>
      <c r="E11" s="74"/>
    </row>
  </sheetData>
  <sheetProtection/>
  <mergeCells count="28">
    <mergeCell ref="A10:B10"/>
    <mergeCell ref="E10:F10"/>
    <mergeCell ref="G10:H10"/>
    <mergeCell ref="A8:B8"/>
    <mergeCell ref="E8:F8"/>
    <mergeCell ref="G8:H8"/>
    <mergeCell ref="A9:B9"/>
    <mergeCell ref="E9:F9"/>
    <mergeCell ref="G9:H9"/>
    <mergeCell ref="A6:B6"/>
    <mergeCell ref="E6:F6"/>
    <mergeCell ref="G6:H6"/>
    <mergeCell ref="A7:B7"/>
    <mergeCell ref="E7:F7"/>
    <mergeCell ref="G7:H7"/>
    <mergeCell ref="A4:B4"/>
    <mergeCell ref="E4:F4"/>
    <mergeCell ref="G4:H4"/>
    <mergeCell ref="A5:B5"/>
    <mergeCell ref="E5:F5"/>
    <mergeCell ref="G5:H5"/>
    <mergeCell ref="A1:I1"/>
    <mergeCell ref="A2:B2"/>
    <mergeCell ref="E2:F2"/>
    <mergeCell ref="G2:H2"/>
    <mergeCell ref="A3:B3"/>
    <mergeCell ref="E3:F3"/>
    <mergeCell ref="G3:H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林鈴玉</dc:creator>
  <cp:keywords/>
  <dc:description/>
  <cp:lastModifiedBy>許淑芬</cp:lastModifiedBy>
  <cp:lastPrinted>2022-07-28T04:02:53Z</cp:lastPrinted>
  <dcterms:created xsi:type="dcterms:W3CDTF">1998-07-01T06:14:58Z</dcterms:created>
  <dcterms:modified xsi:type="dcterms:W3CDTF">2022-07-28T04:03:00Z</dcterms:modified>
  <cp:category/>
  <cp:version/>
  <cp:contentType/>
  <cp:contentStatus/>
</cp:coreProperties>
</file>