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9570" windowHeight="2445" activeTab="0"/>
  </bookViews>
  <sheets>
    <sheet name="94乙134" sheetId="1" r:id="rId1"/>
  </sheets>
  <definedNames>
    <definedName name="_Regression_Int" localSheetId="0" hidden="1">1</definedName>
    <definedName name="_xlnm.Print_Area" localSheetId="0">'94乙134'!$A$1:$H$62</definedName>
    <definedName name="Print_Area_MI" localSheetId="0">'94乙134'!$A$1:$G$61</definedName>
    <definedName name="_xlnm.Print_Titles" localSheetId="0">'94乙134'!$1:$5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<sst xmlns="http://schemas.openxmlformats.org/spreadsheetml/2006/main" count="53" uniqueCount="52">
  <si>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</t>
  </si>
  <si>
    <t>單位:新臺幣元</t>
  </si>
  <si>
    <t xml:space="preserve"> 機  關  名  稱</t>
  </si>
  <si>
    <t>決    算    數</t>
  </si>
  <si>
    <t>比  較  增  減</t>
  </si>
  <si>
    <t>本年度預算數</t>
  </si>
  <si>
    <t xml:space="preserve"> 合          計</t>
  </si>
  <si>
    <t>以前年度保留數</t>
  </si>
  <si>
    <r>
      <t>行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院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</si>
  <si>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>財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政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</si>
  <si>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交通部基隆港務局</t>
    </r>
  </si>
  <si>
    <r>
      <t xml:space="preserve">   </t>
    </r>
    <r>
      <rPr>
        <sz val="14"/>
        <rFont val="細明體"/>
        <family val="3"/>
      </rPr>
      <t>交通部高雄港務局</t>
    </r>
  </si>
  <si>
    <r>
      <t xml:space="preserve">   </t>
    </r>
    <r>
      <rPr>
        <sz val="14"/>
        <rFont val="細明體"/>
        <family val="3"/>
      </rPr>
      <t>交通部花蓮港務局</t>
    </r>
  </si>
  <si>
    <r>
      <t xml:space="preserve">   </t>
    </r>
    <r>
      <rPr>
        <sz val="14"/>
        <rFont val="細明體"/>
        <family val="3"/>
      </rPr>
      <t>榮民工程股份有限公司</t>
    </r>
  </si>
  <si>
    <r>
      <t xml:space="preserve">   </t>
    </r>
    <r>
      <rPr>
        <sz val="14"/>
        <rFont val="細明體"/>
        <family val="3"/>
      </rPr>
      <t>勞工保險局</t>
    </r>
  </si>
  <si>
    <r>
      <t xml:space="preserve">   </t>
    </r>
    <r>
      <rPr>
        <sz val="14"/>
        <rFont val="細明體"/>
        <family val="3"/>
      </rPr>
      <t>中央健康保險局</t>
    </r>
  </si>
  <si>
    <r>
      <t>合</t>
    </r>
    <r>
      <rPr>
        <b/>
        <sz val="14"/>
        <rFont val="Times New Roman"/>
        <family val="1"/>
      </rPr>
      <t xml:space="preserve">          </t>
    </r>
    <r>
      <rPr>
        <b/>
        <sz val="14"/>
        <rFont val="華康中黑體"/>
        <family val="3"/>
      </rPr>
      <t>計</t>
    </r>
  </si>
  <si>
    <t>1 3 4   固定資產建設改良擴充綜計表</t>
  </si>
  <si>
    <r>
      <t>可</t>
    </r>
    <r>
      <rPr>
        <sz val="15"/>
        <rFont val="細明體"/>
        <family val="3"/>
      </rPr>
      <t>用</t>
    </r>
    <r>
      <rPr>
        <sz val="15"/>
        <rFont val="細明體"/>
        <family val="3"/>
      </rPr>
      <t>預</t>
    </r>
    <r>
      <rPr>
        <sz val="15"/>
        <rFont val="細明體"/>
        <family val="3"/>
      </rPr>
      <t>算</t>
    </r>
    <r>
      <rPr>
        <sz val="15"/>
        <rFont val="細明體"/>
        <family val="3"/>
      </rPr>
      <t>數</t>
    </r>
  </si>
  <si>
    <t>保  留  數</t>
  </si>
  <si>
    <t>本年度奉准      先行辦理數</t>
  </si>
  <si>
    <t>水電燃氣業</t>
  </si>
  <si>
    <r>
      <t xml:space="preserve">   </t>
    </r>
    <r>
      <rPr>
        <sz val="14"/>
        <rFont val="細明體"/>
        <family val="3"/>
      </rPr>
      <t>中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央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</rPr>
      <t>行</t>
    </r>
  </si>
  <si>
    <t>倉儲及通信</t>
  </si>
  <si>
    <r>
      <t>經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濟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</si>
  <si>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t>製造業</t>
  </si>
  <si>
    <r>
      <t xml:space="preserve">   </t>
    </r>
    <r>
      <rPr>
        <sz val="14"/>
        <rFont val="細明體"/>
        <family val="3"/>
      </rPr>
      <t>臺灣糖業股份有限公司</t>
    </r>
  </si>
  <si>
    <t>金融保險</t>
  </si>
  <si>
    <r>
      <t xml:space="preserve">   </t>
    </r>
    <r>
      <rPr>
        <sz val="14"/>
        <rFont val="細明體"/>
        <family val="3"/>
      </rPr>
      <t>中國造船股份有限公司</t>
    </r>
  </si>
  <si>
    <t>營造業</t>
  </si>
  <si>
    <r>
      <t xml:space="preserve">   </t>
    </r>
    <r>
      <rPr>
        <sz val="14"/>
        <rFont val="細明體"/>
        <family val="3"/>
      </rPr>
      <t>中國石油股份有限公司</t>
    </r>
  </si>
  <si>
    <r>
      <t xml:space="preserve">   </t>
    </r>
    <r>
      <rPr>
        <sz val="14"/>
        <rFont val="細明體"/>
        <family val="3"/>
      </rPr>
      <t>臺灣電力股份有限公司</t>
    </r>
  </si>
  <si>
    <t>合計</t>
  </si>
  <si>
    <r>
      <t xml:space="preserve">   </t>
    </r>
    <r>
      <rPr>
        <sz val="14"/>
        <rFont val="細明體"/>
        <family val="3"/>
      </rPr>
      <t>漢翔航空工業有限公司</t>
    </r>
  </si>
  <si>
    <r>
      <t xml:space="preserve">   </t>
    </r>
    <r>
      <rPr>
        <sz val="14"/>
        <rFont val="細明體"/>
        <family val="3"/>
      </rPr>
      <t>唐榮鐵工廠股份有限公</t>
    </r>
    <r>
      <rPr>
        <sz val="14"/>
        <rFont val="細明體"/>
        <family val="3"/>
      </rPr>
      <t>司</t>
    </r>
  </si>
  <si>
    <r>
      <t xml:space="preserve">   </t>
    </r>
    <r>
      <rPr>
        <sz val="14"/>
        <rFont val="細明體"/>
        <family val="3"/>
      </rPr>
      <t>臺灣省自來水股份有限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</si>
  <si>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中國輸出入銀行</t>
    </r>
  </si>
  <si>
    <r>
      <t xml:space="preserve">   </t>
    </r>
    <r>
      <rPr>
        <sz val="14"/>
        <rFont val="細明體"/>
        <family val="3"/>
      </rPr>
      <t>中央信託局股份有份公</t>
    </r>
    <r>
      <rPr>
        <sz val="14"/>
        <rFont val="細明體"/>
        <family val="3"/>
      </rPr>
      <t>司</t>
    </r>
  </si>
  <si>
    <r>
      <t xml:space="preserve">   </t>
    </r>
    <r>
      <rPr>
        <sz val="14"/>
        <rFont val="細明體"/>
        <family val="3"/>
      </rPr>
      <t>中央存款保險股份有限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</si>
  <si>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臺灣銀行股份有限公司</t>
    </r>
  </si>
  <si>
    <r>
      <t xml:space="preserve">   </t>
    </r>
    <r>
      <rPr>
        <sz val="14"/>
        <rFont val="細明體"/>
        <family val="3"/>
      </rPr>
      <t>臺灣土地銀行股份有限</t>
    </r>
    <r>
      <rPr>
        <sz val="14"/>
        <rFont val="細明體"/>
        <family val="3"/>
      </rPr>
      <t>公司</t>
    </r>
  </si>
  <si>
    <r>
      <t xml:space="preserve">   </t>
    </r>
    <r>
      <rPr>
        <sz val="14"/>
        <rFont val="細明體"/>
        <family val="3"/>
      </rPr>
      <t>財政部印刷廠</t>
    </r>
  </si>
  <si>
    <r>
      <t xml:space="preserve">   </t>
    </r>
    <r>
      <rPr>
        <sz val="14"/>
        <rFont val="細明體"/>
        <family val="3"/>
      </rPr>
      <t>臺灣菸酒股份有限公司</t>
    </r>
  </si>
  <si>
    <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通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部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主</t>
    </r>
    <r>
      <rPr>
        <b/>
        <sz val="14"/>
        <rFont val="Times New Roman"/>
        <family val="1"/>
      </rPr>
      <t xml:space="preserve"> </t>
    </r>
    <r>
      <rPr>
        <b/>
        <sz val="14"/>
        <rFont val="華康中黑體"/>
        <family val="3"/>
      </rPr>
      <t>管</t>
    </r>
  </si>
  <si>
    <r>
      <t xml:space="preserve">   </t>
    </r>
    <r>
      <rPr>
        <sz val="14"/>
        <rFont val="細明體"/>
        <family val="3"/>
      </rPr>
      <t>中華郵政股份有限公司</t>
    </r>
  </si>
  <si>
    <r>
      <t xml:space="preserve">   </t>
    </r>
    <r>
      <rPr>
        <sz val="14"/>
        <rFont val="細明體"/>
        <family val="3"/>
      </rPr>
      <t>交通部臺灣鐵路管理局</t>
    </r>
  </si>
  <si>
    <r>
      <t xml:space="preserve">   </t>
    </r>
    <r>
      <rPr>
        <sz val="14"/>
        <rFont val="細明體"/>
        <family val="3"/>
      </rPr>
      <t>交通部臺中港務局</t>
    </r>
  </si>
  <si>
    <t>行政院國軍退除役官兵輔導
委員會主管</t>
  </si>
  <si>
    <t>行政院勞工委員會主管</t>
  </si>
  <si>
    <r>
      <t>行政院衛</t>
    </r>
    <r>
      <rPr>
        <b/>
        <sz val="14"/>
        <rFont val="華康中黑體"/>
        <family val="3"/>
      </rPr>
      <t>生</t>
    </r>
    <r>
      <rPr>
        <b/>
        <sz val="14"/>
        <rFont val="華康中黑體"/>
        <family val="3"/>
      </rPr>
      <t>署</t>
    </r>
    <r>
      <rPr>
        <b/>
        <sz val="14"/>
        <rFont val="華康中黑體"/>
        <family val="3"/>
      </rPr>
      <t>主</t>
    </r>
    <r>
      <rPr>
        <b/>
        <sz val="14"/>
        <rFont val="華康中黑體"/>
        <family val="3"/>
      </rPr>
      <t>管</t>
    </r>
  </si>
  <si>
    <r>
      <t>按業別分析：水電燃氣業</t>
    </r>
    <r>
      <rPr>
        <sz val="16"/>
        <rFont val="Times New Roman"/>
        <family val="1"/>
      </rPr>
      <t xml:space="preserve"> 143,053,343,237.86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79.37%</t>
    </r>
    <r>
      <rPr>
        <sz val="16"/>
        <rFont val="細明體"/>
        <family val="3"/>
      </rPr>
      <t>；運輸、倉儲及通信業</t>
    </r>
    <r>
      <rPr>
        <sz val="16"/>
        <rFont val="Times New Roman"/>
        <family val="1"/>
      </rPr>
      <t>20,340,235,338.2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11.29%</t>
    </r>
    <r>
      <rPr>
        <sz val="16"/>
        <rFont val="細明體"/>
        <family val="3"/>
      </rPr>
      <t>；製造業</t>
    </r>
    <r>
      <rPr>
        <sz val="16"/>
        <rFont val="Times New Roman"/>
        <family val="1"/>
      </rPr>
      <t>14,123,072,402.53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7.84%</t>
    </r>
    <r>
      <rPr>
        <sz val="16"/>
        <rFont val="細明體"/>
        <family val="3"/>
      </rPr>
      <t>；</t>
    </r>
  </si>
  <si>
    <r>
      <t xml:space="preserve">                     </t>
    </r>
    <r>
      <rPr>
        <sz val="14"/>
        <rFont val="Times New Roman"/>
        <family val="1"/>
      </rPr>
      <t xml:space="preserve">     </t>
    </r>
    <r>
      <rPr>
        <sz val="16"/>
        <rFont val="細明體"/>
        <family val="3"/>
      </rPr>
      <t>金融、保險及不動產業</t>
    </r>
    <r>
      <rPr>
        <sz val="16"/>
        <rFont val="Times New Roman"/>
        <family val="1"/>
      </rPr>
      <t>2,406,179,442.91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1.33%</t>
    </r>
    <r>
      <rPr>
        <sz val="16"/>
        <rFont val="細明體"/>
        <family val="3"/>
      </rPr>
      <t>；營造業</t>
    </r>
    <r>
      <rPr>
        <sz val="16"/>
        <rFont val="Times New Roman"/>
        <family val="1"/>
      </rPr>
      <t>305,243,548.6</t>
    </r>
    <r>
      <rPr>
        <sz val="16"/>
        <rFont val="細明體"/>
        <family val="3"/>
      </rPr>
      <t>元，佔</t>
    </r>
    <r>
      <rPr>
        <sz val="16"/>
        <rFont val="Times New Roman"/>
        <family val="1"/>
      </rPr>
      <t>0.17%</t>
    </r>
    <r>
      <rPr>
        <sz val="16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</si>
</sst>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\(#,##0.000\)"/>
    <numFmt numFmtId="185" formatCode="#,##0.00_ "/>
    <numFmt numFmtId="186" formatCode="0.00_);[Red]\(0.00\)"/>
    <numFmt numFmtId="187" formatCode="_-\ #,##0.0_-;\-\ #,##0.0_-;_ &quot;&quot;_-"/>
    <numFmt numFmtId="188" formatCode="#,##0.000;\-#,##0.000"/>
    <numFmt numFmtId="189" formatCode="#,##0.0000;\-#,##0.0000"/>
  </numFmts>
  <fonts count="2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24"/>
      <name val="華康特粗明體"/>
      <family val="1"/>
    </font>
    <font>
      <sz val="14"/>
      <name val="細明體"/>
      <family val="3"/>
    </font>
    <font>
      <sz val="14"/>
      <name val="Courier"/>
      <family val="3"/>
    </font>
    <font>
      <b/>
      <sz val="14"/>
      <name val="細明體"/>
      <family val="3"/>
    </font>
    <font>
      <b/>
      <sz val="14"/>
      <name val="Courier"/>
      <family val="3"/>
    </font>
    <font>
      <sz val="15"/>
      <name val="細明體"/>
      <family val="3"/>
    </font>
    <font>
      <sz val="15"/>
      <name val="Courier"/>
      <family val="3"/>
    </font>
    <font>
      <sz val="34"/>
      <name val="Courier"/>
      <family val="3"/>
    </font>
    <font>
      <sz val="16"/>
      <name val="細明體"/>
      <family val="3"/>
    </font>
    <font>
      <b/>
      <sz val="14"/>
      <name val="華康中黑體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40"/>
      <name val="華康特粗明體"/>
      <family val="1"/>
    </font>
    <font>
      <sz val="3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0" fillId="0" borderId="0">
      <alignment/>
      <protection/>
    </xf>
    <xf numFmtId="39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91">
    <xf numFmtId="39" fontId="0" fillId="0" borderId="0" xfId="0" applyAlignment="1">
      <alignment/>
    </xf>
    <xf numFmtId="39" fontId="13" fillId="0" borderId="0" xfId="16" applyFont="1">
      <alignment/>
      <protection/>
    </xf>
    <xf numFmtId="39" fontId="19" fillId="0" borderId="0" xfId="16" applyFont="1">
      <alignment/>
      <protection/>
    </xf>
    <xf numFmtId="39" fontId="5" fillId="0" borderId="1" xfId="16" applyFont="1" applyBorder="1">
      <alignment/>
      <protection/>
    </xf>
    <xf numFmtId="39" fontId="5" fillId="0" borderId="0" xfId="16" applyFont="1">
      <alignment/>
      <protection/>
    </xf>
    <xf numFmtId="39" fontId="5" fillId="0" borderId="1" xfId="16" applyFont="1" applyBorder="1" applyAlignment="1" applyProtection="1" quotePrefix="1">
      <alignment horizontal="right" vertical="center"/>
      <protection/>
    </xf>
    <xf numFmtId="39" fontId="14" fillId="0" borderId="1" xfId="16" applyFont="1" applyBorder="1" applyAlignment="1" applyProtection="1" quotePrefix="1">
      <alignment horizontal="right" vertical="center"/>
      <protection/>
    </xf>
    <xf numFmtId="39" fontId="0" fillId="0" borderId="0" xfId="16">
      <alignment/>
      <protection/>
    </xf>
    <xf numFmtId="39" fontId="4" fillId="0" borderId="0" xfId="16" applyFont="1">
      <alignment/>
      <protection/>
    </xf>
    <xf numFmtId="39" fontId="12" fillId="0" borderId="0" xfId="16" applyFont="1">
      <alignment/>
      <protection/>
    </xf>
    <xf numFmtId="39" fontId="20" fillId="0" borderId="0" xfId="16" applyFont="1">
      <alignment/>
      <protection/>
    </xf>
    <xf numFmtId="39" fontId="11" fillId="0" borderId="2" xfId="16" applyFont="1" applyBorder="1" applyAlignment="1" applyProtection="1">
      <alignment horizontal="center" vertical="center"/>
      <protection/>
    </xf>
    <xf numFmtId="39" fontId="11" fillId="0" borderId="3" xfId="16" applyFont="1" applyBorder="1" applyAlignment="1" applyProtection="1" quotePrefix="1">
      <alignment horizontal="center" vertical="center"/>
      <protection/>
    </xf>
    <xf numFmtId="39" fontId="11" fillId="0" borderId="4" xfId="16" applyFont="1" applyBorder="1" applyAlignment="1" applyProtection="1">
      <alignment horizontal="center" vertical="center" wrapText="1"/>
      <protection/>
    </xf>
    <xf numFmtId="39" fontId="11" fillId="0" borderId="5" xfId="16" applyFont="1" applyBorder="1" applyAlignment="1" applyProtection="1" quotePrefix="1">
      <alignment horizontal="center" vertical="center"/>
      <protection/>
    </xf>
    <xf numFmtId="39" fontId="7" fillId="0" borderId="0" xfId="16" applyFont="1">
      <alignment/>
      <protection/>
    </xf>
    <xf numFmtId="39" fontId="17" fillId="0" borderId="0" xfId="16" applyFont="1">
      <alignment/>
      <protection/>
    </xf>
    <xf numFmtId="39" fontId="17" fillId="0" borderId="0" xfId="16" applyFont="1" applyBorder="1">
      <alignment/>
      <protection/>
    </xf>
    <xf numFmtId="39" fontId="8" fillId="0" borderId="0" xfId="16" applyFont="1">
      <alignment/>
      <protection/>
    </xf>
    <xf numFmtId="39" fontId="15" fillId="0" borderId="0" xfId="16" applyFont="1" applyAlignment="1" applyProtection="1">
      <alignment horizontal="left"/>
      <protection/>
    </xf>
    <xf numFmtId="187" fontId="16" fillId="0" borderId="0" xfId="19" applyNumberFormat="1" applyFont="1" applyAlignment="1" applyProtection="1">
      <alignment/>
      <protection/>
    </xf>
    <xf numFmtId="4" fontId="16" fillId="0" borderId="0" xfId="19" applyNumberFormat="1" applyFont="1" applyAlignment="1" applyProtection="1">
      <alignment/>
      <protection/>
    </xf>
    <xf numFmtId="39" fontId="16" fillId="0" borderId="0" xfId="16" applyFont="1">
      <alignment/>
      <protection/>
    </xf>
    <xf numFmtId="39" fontId="17" fillId="0" borderId="0" xfId="16" applyFont="1" applyAlignment="1" applyProtection="1">
      <alignment horizontal="left"/>
      <protection/>
    </xf>
    <xf numFmtId="4" fontId="17" fillId="0" borderId="0" xfId="19" applyNumberFormat="1" applyFont="1" applyAlignment="1" applyProtection="1">
      <alignment/>
      <protection locked="0"/>
    </xf>
    <xf numFmtId="4" fontId="17" fillId="0" borderId="0" xfId="19" applyNumberFormat="1" applyFont="1" applyAlignment="1" applyProtection="1">
      <alignment/>
      <protection/>
    </xf>
    <xf numFmtId="39" fontId="17" fillId="0" borderId="0" xfId="15" applyFont="1" applyProtection="1">
      <alignment/>
      <protection locked="0"/>
    </xf>
    <xf numFmtId="39" fontId="10" fillId="0" borderId="0" xfId="16" applyFont="1">
      <alignment/>
      <protection/>
    </xf>
    <xf numFmtId="187" fontId="17" fillId="0" borderId="0" xfId="16" applyNumberFormat="1" applyFont="1">
      <alignment/>
      <protection/>
    </xf>
    <xf numFmtId="187" fontId="17" fillId="0" borderId="0" xfId="19" applyNumberFormat="1" applyFont="1" applyAlignment="1" applyProtection="1">
      <alignment/>
      <protection locked="0"/>
    </xf>
    <xf numFmtId="187" fontId="17" fillId="0" borderId="0" xfId="19" applyNumberFormat="1" applyFont="1" applyAlignment="1" applyProtection="1">
      <alignment/>
      <protection/>
    </xf>
    <xf numFmtId="39" fontId="9" fillId="0" borderId="0" xfId="16" applyFont="1">
      <alignment/>
      <protection/>
    </xf>
    <xf numFmtId="3" fontId="17" fillId="0" borderId="0" xfId="16" applyNumberFormat="1" applyFont="1" applyAlignment="1" applyProtection="1">
      <alignment horizontal="left"/>
      <protection/>
    </xf>
    <xf numFmtId="39" fontId="17" fillId="0" borderId="0" xfId="15" applyFont="1" applyBorder="1" applyProtection="1">
      <alignment/>
      <protection locked="0"/>
    </xf>
    <xf numFmtId="39" fontId="10" fillId="0" borderId="0" xfId="16" applyFont="1" applyBorder="1">
      <alignment/>
      <protection/>
    </xf>
    <xf numFmtId="39" fontId="16" fillId="0" borderId="0" xfId="16" applyFont="1" applyBorder="1">
      <alignment/>
      <protection/>
    </xf>
    <xf numFmtId="3" fontId="17" fillId="0" borderId="0" xfId="16" applyNumberFormat="1" applyFont="1" applyAlignment="1" applyProtection="1">
      <alignment horizontal="left" wrapText="1"/>
      <protection/>
    </xf>
    <xf numFmtId="39" fontId="15" fillId="0" borderId="0" xfId="16" applyFont="1" applyBorder="1" applyAlignment="1" applyProtection="1">
      <alignment horizontal="left"/>
      <protection/>
    </xf>
    <xf numFmtId="4" fontId="16" fillId="0" borderId="0" xfId="19" applyNumberFormat="1" applyFont="1" applyBorder="1" applyAlignment="1" applyProtection="1">
      <alignment/>
      <protection/>
    </xf>
    <xf numFmtId="187" fontId="16" fillId="0" borderId="0" xfId="19" applyNumberFormat="1" applyFont="1" applyBorder="1" applyAlignment="1" applyProtection="1">
      <alignment/>
      <protection/>
    </xf>
    <xf numFmtId="39" fontId="17" fillId="0" borderId="0" xfId="16" applyFont="1" applyFill="1" applyAlignment="1" applyProtection="1">
      <alignment horizontal="left"/>
      <protection/>
    </xf>
    <xf numFmtId="4" fontId="17" fillId="0" borderId="0" xfId="19" applyNumberFormat="1" applyFont="1" applyFill="1" applyAlignment="1" applyProtection="1">
      <alignment/>
      <protection locked="0"/>
    </xf>
    <xf numFmtId="39" fontId="17" fillId="0" borderId="0" xfId="16" applyFont="1" applyFill="1">
      <alignment/>
      <protection/>
    </xf>
    <xf numFmtId="4" fontId="17" fillId="0" borderId="0" xfId="19" applyNumberFormat="1" applyFont="1" applyFill="1" applyAlignment="1" applyProtection="1">
      <alignment/>
      <protection/>
    </xf>
    <xf numFmtId="39" fontId="17" fillId="0" borderId="0" xfId="15" applyFont="1" applyFill="1" applyProtection="1">
      <alignment/>
      <protection locked="0"/>
    </xf>
    <xf numFmtId="39" fontId="10" fillId="0" borderId="0" xfId="16" applyFont="1" applyFill="1">
      <alignment/>
      <protection/>
    </xf>
    <xf numFmtId="39" fontId="16" fillId="0" borderId="0" xfId="16" applyFont="1" applyFill="1">
      <alignment/>
      <protection/>
    </xf>
    <xf numFmtId="39" fontId="17" fillId="0" borderId="0" xfId="16" applyFont="1" applyFill="1" applyAlignment="1" applyProtection="1">
      <alignment horizontal="left" wrapText="1" shrinkToFit="1"/>
      <protection/>
    </xf>
    <xf numFmtId="39" fontId="17" fillId="0" borderId="0" xfId="16" applyFont="1" applyAlignment="1" applyProtection="1">
      <alignment horizontal="left" wrapText="1"/>
      <protection/>
    </xf>
    <xf numFmtId="39" fontId="17" fillId="0" borderId="0" xfId="16" applyFont="1" applyAlignment="1" applyProtection="1">
      <alignment horizontal="left" wrapText="1" shrinkToFit="1"/>
      <protection/>
    </xf>
    <xf numFmtId="39" fontId="17" fillId="0" borderId="0" xfId="16" applyFont="1" applyAlignment="1" applyProtection="1">
      <alignment/>
      <protection/>
    </xf>
    <xf numFmtId="4" fontId="17" fillId="0" borderId="0" xfId="19" applyNumberFormat="1" applyFont="1" applyAlignment="1" applyProtection="1">
      <alignment/>
      <protection locked="0"/>
    </xf>
    <xf numFmtId="39" fontId="17" fillId="0" borderId="0" xfId="16" applyFont="1" applyAlignment="1">
      <alignment/>
      <protection/>
    </xf>
    <xf numFmtId="4" fontId="17" fillId="0" borderId="0" xfId="19" applyNumberFormat="1" applyFont="1" applyAlignment="1" applyProtection="1">
      <alignment/>
      <protection/>
    </xf>
    <xf numFmtId="39" fontId="17" fillId="0" borderId="0" xfId="15" applyFont="1" applyAlignment="1" applyProtection="1">
      <alignment/>
      <protection locked="0"/>
    </xf>
    <xf numFmtId="39" fontId="10" fillId="0" borderId="0" xfId="16" applyFont="1" applyAlignment="1">
      <alignment/>
      <protection/>
    </xf>
    <xf numFmtId="39" fontId="16" fillId="0" borderId="0" xfId="16" applyFont="1" applyAlignment="1">
      <alignment/>
      <protection/>
    </xf>
    <xf numFmtId="39" fontId="17" fillId="0" borderId="0" xfId="16" applyFont="1" applyAlignment="1">
      <alignment horizontal="left"/>
      <protection/>
    </xf>
    <xf numFmtId="39" fontId="8" fillId="0" borderId="0" xfId="16" applyFont="1" applyAlignment="1">
      <alignment/>
      <protection/>
    </xf>
    <xf numFmtId="39" fontId="17" fillId="0" borderId="0" xfId="16" applyFont="1" applyBorder="1" applyAlignment="1" applyProtection="1">
      <alignment horizontal="left" wrapText="1"/>
      <protection/>
    </xf>
    <xf numFmtId="4" fontId="17" fillId="0" borderId="0" xfId="19" applyNumberFormat="1" applyFont="1" applyBorder="1" applyAlignment="1" applyProtection="1">
      <alignment/>
      <protection locked="0"/>
    </xf>
    <xf numFmtId="39" fontId="17" fillId="0" borderId="0" xfId="15" applyFont="1" applyBorder="1" applyAlignment="1" applyProtection="1">
      <alignment/>
      <protection locked="0"/>
    </xf>
    <xf numFmtId="39" fontId="10" fillId="0" borderId="0" xfId="16" applyFont="1" applyBorder="1" applyAlignment="1">
      <alignment/>
      <protection/>
    </xf>
    <xf numFmtId="39" fontId="16" fillId="0" borderId="0" xfId="16" applyFont="1" applyBorder="1" applyAlignment="1">
      <alignment/>
      <protection/>
    </xf>
    <xf numFmtId="4" fontId="17" fillId="0" borderId="0" xfId="19" applyNumberFormat="1" applyFont="1" applyBorder="1" applyAlignment="1" applyProtection="1">
      <alignment/>
      <protection/>
    </xf>
    <xf numFmtId="39" fontId="17" fillId="0" borderId="0" xfId="16" applyFont="1" applyBorder="1" applyAlignment="1">
      <alignment/>
      <protection/>
    </xf>
    <xf numFmtId="39" fontId="9" fillId="0" borderId="0" xfId="16" applyFont="1" applyAlignment="1" applyProtection="1">
      <alignment horizontal="left" wrapText="1"/>
      <protection/>
    </xf>
    <xf numFmtId="39" fontId="17" fillId="0" borderId="0" xfId="16" applyFont="1" applyBorder="1" applyAlignment="1" applyProtection="1">
      <alignment horizontal="left"/>
      <protection/>
    </xf>
    <xf numFmtId="4" fontId="17" fillId="0" borderId="0" xfId="19" applyNumberFormat="1" applyFont="1" applyBorder="1" applyAlignment="1" applyProtection="1">
      <alignment/>
      <protection locked="0"/>
    </xf>
    <xf numFmtId="187" fontId="17" fillId="0" borderId="0" xfId="19" applyNumberFormat="1" applyFont="1" applyBorder="1" applyAlignment="1" applyProtection="1">
      <alignment/>
      <protection locked="0"/>
    </xf>
    <xf numFmtId="39" fontId="17" fillId="0" borderId="0" xfId="16" applyFont="1" applyProtection="1">
      <alignment/>
      <protection/>
    </xf>
    <xf numFmtId="4" fontId="17" fillId="0" borderId="0" xfId="19" applyNumberFormat="1" applyFont="1" applyBorder="1" applyAlignment="1" applyProtection="1">
      <alignment/>
      <protection/>
    </xf>
    <xf numFmtId="187" fontId="17" fillId="0" borderId="0" xfId="19" applyNumberFormat="1" applyFont="1" applyBorder="1" applyAlignment="1" applyProtection="1">
      <alignment/>
      <protection/>
    </xf>
    <xf numFmtId="39" fontId="8" fillId="0" borderId="0" xfId="16" applyFont="1" applyBorder="1">
      <alignment/>
      <protection/>
    </xf>
    <xf numFmtId="39" fontId="15" fillId="0" borderId="0" xfId="16" applyFont="1" applyAlignment="1" applyProtection="1" quotePrefix="1">
      <alignment horizontal="left"/>
      <protection/>
    </xf>
    <xf numFmtId="39" fontId="17" fillId="0" borderId="1" xfId="16" applyFont="1" applyBorder="1">
      <alignment/>
      <protection/>
    </xf>
    <xf numFmtId="4" fontId="17" fillId="0" borderId="1" xfId="19" applyNumberFormat="1" applyFont="1" applyBorder="1" applyAlignment="1" applyProtection="1">
      <alignment/>
      <protection/>
    </xf>
    <xf numFmtId="4" fontId="17" fillId="0" borderId="1" xfId="19" applyNumberFormat="1" applyFont="1" applyBorder="1" applyAlignment="1" applyProtection="1">
      <alignment horizontal="left"/>
      <protection/>
    </xf>
    <xf numFmtId="39" fontId="14" fillId="0" borderId="0" xfId="16" applyFont="1">
      <alignment/>
      <protection/>
    </xf>
    <xf numFmtId="39" fontId="21" fillId="0" borderId="0" xfId="16" applyFont="1">
      <alignment/>
      <protection/>
    </xf>
    <xf numFmtId="39" fontId="18" fillId="0" borderId="0" xfId="16" applyFont="1" applyAlignment="1" applyProtection="1">
      <alignment horizontal="center" vertical="center"/>
      <protection/>
    </xf>
    <xf numFmtId="39" fontId="11" fillId="0" borderId="6" xfId="16" applyFont="1" applyBorder="1" applyAlignment="1" applyProtection="1" quotePrefix="1">
      <alignment horizontal="center" vertical="center"/>
      <protection/>
    </xf>
    <xf numFmtId="39" fontId="12" fillId="0" borderId="7" xfId="16" applyFont="1" applyBorder="1" applyAlignment="1">
      <alignment horizontal="center" vertical="center"/>
      <protection/>
    </xf>
    <xf numFmtId="39" fontId="11" fillId="0" borderId="8" xfId="16" applyFont="1" applyBorder="1" applyAlignment="1" applyProtection="1" quotePrefix="1">
      <alignment horizontal="center" vertical="center"/>
      <protection/>
    </xf>
    <xf numFmtId="39" fontId="12" fillId="0" borderId="9" xfId="16" applyFont="1" applyBorder="1" applyAlignment="1">
      <alignment horizontal="center" vertical="center"/>
      <protection/>
    </xf>
    <xf numFmtId="39" fontId="11" fillId="0" borderId="10" xfId="16" applyFont="1" applyBorder="1" applyAlignment="1" applyProtection="1" quotePrefix="1">
      <alignment horizontal="center" vertical="center"/>
      <protection/>
    </xf>
    <xf numFmtId="39" fontId="12" fillId="0" borderId="1" xfId="16" applyFont="1" applyBorder="1" applyAlignment="1">
      <alignment horizontal="center" vertical="center"/>
      <protection/>
    </xf>
    <xf numFmtId="39" fontId="11" fillId="0" borderId="11" xfId="16" applyFont="1" applyBorder="1" applyAlignment="1" applyProtection="1">
      <alignment horizontal="distributed" vertical="center"/>
      <protection/>
    </xf>
    <xf numFmtId="39" fontId="11" fillId="0" borderId="12" xfId="16" applyFont="1" applyBorder="1" applyAlignment="1" applyProtection="1">
      <alignment horizontal="distributed" vertical="center"/>
      <protection/>
    </xf>
    <xf numFmtId="39" fontId="11" fillId="0" borderId="13" xfId="16" applyFont="1" applyBorder="1" applyAlignment="1" applyProtection="1">
      <alignment horizontal="distributed" vertical="center"/>
      <protection/>
    </xf>
    <xf numFmtId="189" fontId="8" fillId="0" borderId="0" xfId="16" applyNumberFormat="1" applyFont="1">
      <alignment/>
      <protection/>
    </xf>
  </cellXfs>
  <cellStyles count="9">
    <cellStyle name="Normal" xfId="0"/>
    <cellStyle name="一般_b134_1" xfId="15"/>
    <cellStyle name="一般_乙134固定資產建設改良擴充綜計表" xfId="16"/>
    <cellStyle name="Comma" xfId="17"/>
    <cellStyle name="Comma [0]" xfId="18"/>
    <cellStyle name="千分位[0]_乙134固定資產建設改良擴充綜計表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5"/>
  <sheetViews>
    <sheetView showZeros="0" tabSelected="1" view="pageBreakPreview" zoomScale="75" zoomScaleNormal="75" zoomScaleSheetLayoutView="75" workbookViewId="0" topLeftCell="A1">
      <selection activeCell="B74" sqref="B74"/>
    </sheetView>
  </sheetViews>
  <sheetFormatPr defaultColWidth="10.59765625" defaultRowHeight="15"/>
  <cols>
    <col min="1" max="1" width="27.296875" style="7" customWidth="1"/>
    <col min="2" max="2" width="17.59765625" style="7" customWidth="1"/>
    <col min="3" max="3" width="19.296875" style="7" customWidth="1"/>
    <col min="4" max="4" width="16.69921875" style="7" customWidth="1"/>
    <col min="5" max="5" width="18.796875" style="7" customWidth="1"/>
    <col min="6" max="6" width="18.3984375" style="7" customWidth="1"/>
    <col min="7" max="7" width="18.19921875" style="7" customWidth="1"/>
    <col min="8" max="8" width="17.19921875" style="7" customWidth="1"/>
    <col min="9" max="9" width="15.3984375" style="7" customWidth="1"/>
    <col min="10" max="10" width="19.796875" style="8" customWidth="1"/>
    <col min="11" max="11" width="17.796875" style="7" customWidth="1"/>
    <col min="12" max="12" width="20.796875" style="7" customWidth="1"/>
    <col min="13" max="16384" width="10.59765625" style="7" customWidth="1"/>
  </cols>
  <sheetData>
    <row r="1" spans="1:10" s="1" customFormat="1" ht="49.5" customHeight="1">
      <c r="A1" s="80" t="s">
        <v>17</v>
      </c>
      <c r="B1" s="80"/>
      <c r="C1" s="80"/>
      <c r="D1" s="80"/>
      <c r="E1" s="80"/>
      <c r="F1" s="80"/>
      <c r="G1" s="80"/>
      <c r="H1" s="80"/>
      <c r="J1" s="2"/>
    </row>
    <row r="2" spans="1:8" ht="30" customHeight="1" thickBot="1">
      <c r="A2" s="3"/>
      <c r="B2" s="4"/>
      <c r="C2" s="4"/>
      <c r="D2" s="4"/>
      <c r="E2" s="4"/>
      <c r="F2" s="4"/>
      <c r="G2" s="5"/>
      <c r="H2" s="6" t="s">
        <v>1</v>
      </c>
    </row>
    <row r="3" spans="1:10" s="9" customFormat="1" ht="39.75" customHeight="1">
      <c r="A3" s="81" t="s">
        <v>2</v>
      </c>
      <c r="B3" s="87" t="s">
        <v>18</v>
      </c>
      <c r="C3" s="88"/>
      <c r="D3" s="88"/>
      <c r="E3" s="89"/>
      <c r="F3" s="83" t="s">
        <v>3</v>
      </c>
      <c r="G3" s="83" t="s">
        <v>4</v>
      </c>
      <c r="H3" s="85" t="s">
        <v>19</v>
      </c>
      <c r="J3" s="10"/>
    </row>
    <row r="4" spans="1:10" s="9" customFormat="1" ht="54.75" customHeight="1" thickBot="1">
      <c r="A4" s="82"/>
      <c r="B4" s="11" t="s">
        <v>7</v>
      </c>
      <c r="C4" s="12" t="s">
        <v>5</v>
      </c>
      <c r="D4" s="13" t="s">
        <v>20</v>
      </c>
      <c r="E4" s="14" t="s">
        <v>6</v>
      </c>
      <c r="F4" s="84"/>
      <c r="G4" s="84"/>
      <c r="H4" s="86"/>
      <c r="J4" s="10"/>
    </row>
    <row r="5" spans="1:10" s="18" customFormat="1" ht="21" customHeight="1">
      <c r="A5" s="15"/>
      <c r="B5" s="16"/>
      <c r="C5" s="16"/>
      <c r="D5" s="16"/>
      <c r="E5" s="16"/>
      <c r="F5" s="17"/>
      <c r="G5" s="16"/>
      <c r="H5" s="16"/>
      <c r="J5" s="16"/>
    </row>
    <row r="6" spans="1:11" s="18" customFormat="1" ht="34.5" customHeight="1">
      <c r="A6" s="19" t="s">
        <v>8</v>
      </c>
      <c r="B6" s="20">
        <f>B7</f>
        <v>0</v>
      </c>
      <c r="C6" s="21">
        <f>C7</f>
        <v>204049000</v>
      </c>
      <c r="D6" s="21">
        <f>D7</f>
        <v>6542247.91</v>
      </c>
      <c r="E6" s="22">
        <f>SUM(B6:D6)</f>
        <v>210591247.91</v>
      </c>
      <c r="F6" s="21">
        <f>F7</f>
        <v>210558429.91</v>
      </c>
      <c r="G6" s="21">
        <f>F6-E6</f>
        <v>-32818</v>
      </c>
      <c r="H6" s="20">
        <f>H7</f>
        <v>0</v>
      </c>
      <c r="I6" s="15" t="s">
        <v>21</v>
      </c>
      <c r="J6" s="8">
        <f>F13+F16</f>
        <v>143053343237.86</v>
      </c>
      <c r="K6" s="90">
        <f>J6/$J$13*100</f>
        <v>79.37350718267824</v>
      </c>
    </row>
    <row r="7" spans="1:11" s="27" customFormat="1" ht="31.5" customHeight="1">
      <c r="A7" s="23" t="s">
        <v>22</v>
      </c>
      <c r="B7" s="24"/>
      <c r="C7" s="24">
        <v>204049000</v>
      </c>
      <c r="D7" s="24">
        <v>6542247.91</v>
      </c>
      <c r="E7" s="16">
        <f>SUM(B7:D7)</f>
        <v>210591247.91</v>
      </c>
      <c r="F7" s="24">
        <v>210558429.91</v>
      </c>
      <c r="G7" s="25">
        <f>F7-E7</f>
        <v>-32818</v>
      </c>
      <c r="H7" s="26"/>
      <c r="I7" s="15" t="s">
        <v>23</v>
      </c>
      <c r="J7" s="16">
        <f>F27</f>
        <v>20340235338.2</v>
      </c>
      <c r="K7" s="90">
        <f>J7/$J$13*100</f>
        <v>11.28583072001006</v>
      </c>
    </row>
    <row r="8" spans="1:11" s="27" customFormat="1" ht="15" customHeight="1">
      <c r="A8" s="23"/>
      <c r="B8" s="25"/>
      <c r="C8" s="25"/>
      <c r="D8" s="25"/>
      <c r="E8" s="16"/>
      <c r="F8" s="25"/>
      <c r="G8" s="25"/>
      <c r="H8" s="16"/>
      <c r="J8" s="22"/>
      <c r="K8" s="90">
        <f>J8/$J$13*100</f>
        <v>0</v>
      </c>
    </row>
    <row r="9" spans="1:11" s="27" customFormat="1" ht="34.5" customHeight="1">
      <c r="A9" s="19" t="s">
        <v>24</v>
      </c>
      <c r="B9" s="21">
        <f>SUM(B10:B16)</f>
        <v>14279866121.460001</v>
      </c>
      <c r="C9" s="21">
        <f>SUM(C10:C16)</f>
        <v>154823356000</v>
      </c>
      <c r="D9" s="21">
        <f>SUM(D10:D16)</f>
        <v>3496003000</v>
      </c>
      <c r="E9" s="22">
        <f aca="true" t="shared" si="0" ref="E9:E16">SUM(B9:D9)</f>
        <v>172599225121.46</v>
      </c>
      <c r="F9" s="21">
        <f>F10+F11+F12+F13+F14+F15+F16</f>
        <v>155819690930.14</v>
      </c>
      <c r="G9" s="21">
        <f aca="true" t="shared" si="1" ref="G9:G16">F9-E9</f>
        <v>-16779534191.319977</v>
      </c>
      <c r="H9" s="21">
        <f>SUM(H10:H16)</f>
        <v>12459668034.62</v>
      </c>
      <c r="I9" s="15" t="s">
        <v>25</v>
      </c>
      <c r="J9" s="16">
        <f>F10+F11+F12+F14+F15+F24+F25</f>
        <v>14123072402.53</v>
      </c>
      <c r="K9" s="90">
        <f>J9/$J$13*100</f>
        <v>7.836222232987426</v>
      </c>
    </row>
    <row r="10" spans="1:11" s="27" customFormat="1" ht="31.5" customHeight="1">
      <c r="A10" s="23" t="s">
        <v>26</v>
      </c>
      <c r="B10" s="24">
        <v>525432334</v>
      </c>
      <c r="C10" s="24">
        <v>1340796000</v>
      </c>
      <c r="D10" s="24"/>
      <c r="E10" s="28">
        <f t="shared" si="0"/>
        <v>1866228334</v>
      </c>
      <c r="F10" s="29">
        <v>619659993</v>
      </c>
      <c r="G10" s="30">
        <f t="shared" si="1"/>
        <v>-1246568341</v>
      </c>
      <c r="H10" s="26">
        <v>386722755</v>
      </c>
      <c r="I10" s="15" t="s">
        <v>27</v>
      </c>
      <c r="J10" s="16">
        <f>F7+F19+F20+F21+F22+F23+F39+F42</f>
        <v>2406179442.91</v>
      </c>
      <c r="K10" s="90">
        <f>J10/$J$13*100</f>
        <v>1.3350747138923469</v>
      </c>
    </row>
    <row r="11" spans="1:11" s="27" customFormat="1" ht="31.5" customHeight="1">
      <c r="A11" s="23" t="s">
        <v>28</v>
      </c>
      <c r="B11" s="24">
        <v>5074637</v>
      </c>
      <c r="C11" s="24">
        <v>420750000</v>
      </c>
      <c r="D11" s="24"/>
      <c r="E11" s="16">
        <f t="shared" si="0"/>
        <v>425824637</v>
      </c>
      <c r="F11" s="24">
        <v>372513810.6</v>
      </c>
      <c r="G11" s="25">
        <f t="shared" si="1"/>
        <v>-53310826.399999976</v>
      </c>
      <c r="H11" s="26"/>
      <c r="I11" s="15" t="s">
        <v>29</v>
      </c>
      <c r="J11" s="16">
        <f>F36</f>
        <v>305243548.6</v>
      </c>
      <c r="K11" s="90">
        <f>J11/$J$13*100</f>
        <v>0.16936515043191339</v>
      </c>
    </row>
    <row r="12" spans="1:10" s="27" customFormat="1" ht="31.5" customHeight="1">
      <c r="A12" s="23" t="s">
        <v>30</v>
      </c>
      <c r="B12" s="24">
        <v>531495547.53</v>
      </c>
      <c r="C12" s="24">
        <v>8969020000</v>
      </c>
      <c r="D12" s="24">
        <v>2750000000</v>
      </c>
      <c r="E12" s="16">
        <f t="shared" si="0"/>
        <v>12250515547.53</v>
      </c>
      <c r="F12" s="24">
        <v>11067693375.68</v>
      </c>
      <c r="G12" s="25">
        <f t="shared" si="1"/>
        <v>-1182822171.8500004</v>
      </c>
      <c r="H12" s="26">
        <v>434969004.62</v>
      </c>
      <c r="J12" s="22"/>
    </row>
    <row r="13" spans="1:11" s="27" customFormat="1" ht="31.5" customHeight="1">
      <c r="A13" s="23" t="s">
        <v>31</v>
      </c>
      <c r="B13" s="24">
        <v>10278520915.93</v>
      </c>
      <c r="C13" s="24">
        <v>135628992000</v>
      </c>
      <c r="D13" s="24">
        <v>373213000</v>
      </c>
      <c r="E13" s="16">
        <f t="shared" si="0"/>
        <v>146280725915.93</v>
      </c>
      <c r="F13" s="24">
        <v>136085142417.86</v>
      </c>
      <c r="G13" s="25">
        <f t="shared" si="1"/>
        <v>-10195583498.069992</v>
      </c>
      <c r="H13" s="26">
        <v>8391564019</v>
      </c>
      <c r="I13" s="31" t="s">
        <v>32</v>
      </c>
      <c r="J13" s="22">
        <f>SUM(J6:J12)</f>
        <v>180228073970.1</v>
      </c>
      <c r="K13" s="22">
        <f>SUM(K6:K12)</f>
        <v>99.99999999999999</v>
      </c>
    </row>
    <row r="14" spans="1:10" s="34" customFormat="1" ht="31.5" customHeight="1">
      <c r="A14" s="32" t="s">
        <v>33</v>
      </c>
      <c r="B14" s="26">
        <v>317211165</v>
      </c>
      <c r="C14" s="26">
        <v>300745000</v>
      </c>
      <c r="D14" s="26">
        <v>115440000</v>
      </c>
      <c r="E14" s="16">
        <f t="shared" si="0"/>
        <v>733396165</v>
      </c>
      <c r="F14" s="26">
        <v>652522675</v>
      </c>
      <c r="G14" s="25">
        <f t="shared" si="1"/>
        <v>-80873490</v>
      </c>
      <c r="H14" s="33">
        <v>75597062</v>
      </c>
      <c r="J14" s="35"/>
    </row>
    <row r="15" spans="1:10" s="34" customFormat="1" ht="31.5" customHeight="1">
      <c r="A15" s="36" t="s">
        <v>34</v>
      </c>
      <c r="B15" s="26">
        <v>144522476</v>
      </c>
      <c r="C15" s="26">
        <v>137880000</v>
      </c>
      <c r="D15" s="26"/>
      <c r="E15" s="16">
        <f t="shared" si="0"/>
        <v>282402476</v>
      </c>
      <c r="F15" s="26">
        <v>53957838</v>
      </c>
      <c r="G15" s="25">
        <f t="shared" si="1"/>
        <v>-228444638</v>
      </c>
      <c r="H15" s="33">
        <v>226726202</v>
      </c>
      <c r="J15" s="35"/>
    </row>
    <row r="16" spans="1:10" s="34" customFormat="1" ht="31.5" customHeight="1">
      <c r="A16" s="36" t="s">
        <v>35</v>
      </c>
      <c r="B16" s="26">
        <v>2477609046</v>
      </c>
      <c r="C16" s="26">
        <v>8025173000</v>
      </c>
      <c r="D16" s="26">
        <v>257350000</v>
      </c>
      <c r="E16" s="16">
        <f t="shared" si="0"/>
        <v>10760132046</v>
      </c>
      <c r="F16" s="26">
        <v>6968200820</v>
      </c>
      <c r="G16" s="25">
        <f t="shared" si="1"/>
        <v>-3791931226</v>
      </c>
      <c r="H16" s="33">
        <v>2944088992</v>
      </c>
      <c r="J16" s="35"/>
    </row>
    <row r="17" spans="1:10" s="34" customFormat="1" ht="15" customHeight="1">
      <c r="A17" s="32"/>
      <c r="B17" s="16"/>
      <c r="C17" s="16"/>
      <c r="D17" s="16"/>
      <c r="E17" s="16"/>
      <c r="F17" s="16"/>
      <c r="G17" s="25"/>
      <c r="H17" s="17"/>
      <c r="J17" s="35"/>
    </row>
    <row r="18" spans="1:10" s="34" customFormat="1" ht="34.5" customHeight="1">
      <c r="A18" s="37" t="s">
        <v>9</v>
      </c>
      <c r="B18" s="38">
        <f>SUM(B19:B25)</f>
        <v>746178931</v>
      </c>
      <c r="C18" s="38">
        <f>SUM(C19:C25)</f>
        <v>3280802000</v>
      </c>
      <c r="D18" s="39">
        <f>SUM(D19:D25)</f>
        <v>0</v>
      </c>
      <c r="E18" s="22">
        <f aca="true" t="shared" si="2" ref="E18:E25">SUM(B18:D18)</f>
        <v>4026980931</v>
      </c>
      <c r="F18" s="38">
        <f>SUM(F19:F25)</f>
        <v>3255484987.25</v>
      </c>
      <c r="G18" s="21">
        <f aca="true" t="shared" si="3" ref="G18:G25">F18-E18</f>
        <v>-771495943.75</v>
      </c>
      <c r="H18" s="38">
        <f>SUM(H19:H25)</f>
        <v>334315531</v>
      </c>
      <c r="J18" s="35"/>
    </row>
    <row r="19" spans="1:11" s="45" customFormat="1" ht="31.5" customHeight="1">
      <c r="A19" s="40" t="s">
        <v>36</v>
      </c>
      <c r="B19" s="41"/>
      <c r="C19" s="41">
        <v>6280000</v>
      </c>
      <c r="D19" s="41"/>
      <c r="E19" s="42">
        <f t="shared" si="2"/>
        <v>6280000</v>
      </c>
      <c r="F19" s="41">
        <v>6259107</v>
      </c>
      <c r="G19" s="43">
        <f t="shared" si="3"/>
        <v>-20893</v>
      </c>
      <c r="H19" s="44"/>
      <c r="J19" s="46"/>
      <c r="K19" s="42"/>
    </row>
    <row r="20" spans="1:10" s="45" customFormat="1" ht="31.5" customHeight="1">
      <c r="A20" s="47" t="s">
        <v>37</v>
      </c>
      <c r="B20" s="41">
        <v>1146537</v>
      </c>
      <c r="C20" s="41">
        <v>78782000</v>
      </c>
      <c r="D20" s="41"/>
      <c r="E20" s="42">
        <f t="shared" si="2"/>
        <v>79928537</v>
      </c>
      <c r="F20" s="41">
        <v>78964188</v>
      </c>
      <c r="G20" s="43">
        <f t="shared" si="3"/>
        <v>-964349</v>
      </c>
      <c r="H20" s="44"/>
      <c r="J20" s="46"/>
    </row>
    <row r="21" spans="1:10" s="27" customFormat="1" ht="31.5" customHeight="1">
      <c r="A21" s="48" t="s">
        <v>38</v>
      </c>
      <c r="B21" s="24"/>
      <c r="C21" s="24">
        <v>8307000</v>
      </c>
      <c r="D21" s="24"/>
      <c r="E21" s="16">
        <f t="shared" si="2"/>
        <v>8307000</v>
      </c>
      <c r="F21" s="24">
        <v>8031105</v>
      </c>
      <c r="G21" s="25">
        <f t="shared" si="3"/>
        <v>-275895</v>
      </c>
      <c r="H21" s="26"/>
      <c r="J21" s="22"/>
    </row>
    <row r="22" spans="1:10" s="27" customFormat="1" ht="31.5" customHeight="1">
      <c r="A22" s="23" t="s">
        <v>39</v>
      </c>
      <c r="B22" s="24">
        <v>504905000</v>
      </c>
      <c r="C22" s="24">
        <v>820876000</v>
      </c>
      <c r="D22" s="24"/>
      <c r="E22" s="16">
        <f t="shared" si="2"/>
        <v>1325781000</v>
      </c>
      <c r="F22" s="24">
        <v>1089991688</v>
      </c>
      <c r="G22" s="25">
        <f t="shared" si="3"/>
        <v>-235789312</v>
      </c>
      <c r="H22" s="26">
        <v>176940000</v>
      </c>
      <c r="J22" s="22"/>
    </row>
    <row r="23" spans="1:10" s="27" customFormat="1" ht="31.5" customHeight="1">
      <c r="A23" s="49" t="s">
        <v>40</v>
      </c>
      <c r="B23" s="24">
        <v>37349206</v>
      </c>
      <c r="C23" s="24">
        <v>999895000</v>
      </c>
      <c r="D23" s="24"/>
      <c r="E23" s="16">
        <f t="shared" si="2"/>
        <v>1037244206</v>
      </c>
      <c r="F23" s="24">
        <v>715514189</v>
      </c>
      <c r="G23" s="25">
        <f t="shared" si="3"/>
        <v>-321730017</v>
      </c>
      <c r="H23" s="26">
        <v>109640268</v>
      </c>
      <c r="J23" s="22"/>
    </row>
    <row r="24" spans="1:10" s="27" customFormat="1" ht="31.5" customHeight="1">
      <c r="A24" s="50" t="s">
        <v>41</v>
      </c>
      <c r="B24" s="24">
        <v>1710000</v>
      </c>
      <c r="C24" s="24">
        <v>8825000</v>
      </c>
      <c r="D24" s="24"/>
      <c r="E24" s="16">
        <f t="shared" si="2"/>
        <v>10535000</v>
      </c>
      <c r="F24" s="24">
        <v>10419825</v>
      </c>
      <c r="G24" s="25">
        <f t="shared" si="3"/>
        <v>-115175</v>
      </c>
      <c r="H24" s="26"/>
      <c r="J24" s="22"/>
    </row>
    <row r="25" spans="1:10" s="27" customFormat="1" ht="31.5" customHeight="1">
      <c r="A25" s="50" t="s">
        <v>42</v>
      </c>
      <c r="B25" s="24">
        <v>201068188</v>
      </c>
      <c r="C25" s="24">
        <v>1357837000</v>
      </c>
      <c r="D25" s="24"/>
      <c r="E25" s="16">
        <f t="shared" si="2"/>
        <v>1558905188</v>
      </c>
      <c r="F25" s="24">
        <v>1346304885.25</v>
      </c>
      <c r="G25" s="25">
        <f t="shared" si="3"/>
        <v>-212600302.75</v>
      </c>
      <c r="H25" s="26">
        <v>47735263</v>
      </c>
      <c r="J25" s="22"/>
    </row>
    <row r="26" spans="1:10" s="27" customFormat="1" ht="15" customHeight="1">
      <c r="A26" s="50"/>
      <c r="B26" s="25"/>
      <c r="C26" s="25"/>
      <c r="D26" s="25"/>
      <c r="E26" s="16"/>
      <c r="F26" s="25"/>
      <c r="G26" s="25"/>
      <c r="H26" s="16"/>
      <c r="J26" s="22"/>
    </row>
    <row r="27" spans="1:10" s="27" customFormat="1" ht="34.5" customHeight="1">
      <c r="A27" s="19" t="s">
        <v>43</v>
      </c>
      <c r="B27" s="21">
        <f>SUM(B28:B33)</f>
        <v>4484834591.8</v>
      </c>
      <c r="C27" s="21">
        <f>SUM(C28:C33)</f>
        <v>16427555000</v>
      </c>
      <c r="D27" s="21">
        <f>SUM(D28:D33)</f>
        <v>14189070000</v>
      </c>
      <c r="E27" s="22">
        <f aca="true" t="shared" si="4" ref="E27:E33">SUM(B27:D27)</f>
        <v>35101459591.8</v>
      </c>
      <c r="F27" s="21">
        <f>SUM(F28:F33)</f>
        <v>20340235338.2</v>
      </c>
      <c r="G27" s="21">
        <f aca="true" t="shared" si="5" ref="G27:G33">F27-E27</f>
        <v>-14761224253.600002</v>
      </c>
      <c r="H27" s="21">
        <f>SUM(H28:H33)</f>
        <v>13549257543</v>
      </c>
      <c r="J27" s="22"/>
    </row>
    <row r="28" spans="1:10" s="55" customFormat="1" ht="31.5" customHeight="1">
      <c r="A28" s="23" t="s">
        <v>44</v>
      </c>
      <c r="B28" s="51"/>
      <c r="C28" s="51">
        <v>2142714000</v>
      </c>
      <c r="D28" s="51"/>
      <c r="E28" s="52">
        <f t="shared" si="4"/>
        <v>2142714000</v>
      </c>
      <c r="F28" s="51">
        <v>2125517262</v>
      </c>
      <c r="G28" s="53">
        <f t="shared" si="5"/>
        <v>-17196738</v>
      </c>
      <c r="H28" s="54">
        <v>6597800</v>
      </c>
      <c r="J28" s="56"/>
    </row>
    <row r="29" spans="1:10" s="58" customFormat="1" ht="31.5" customHeight="1">
      <c r="A29" s="57" t="s">
        <v>45</v>
      </c>
      <c r="B29" s="51">
        <v>3172641181</v>
      </c>
      <c r="C29" s="51">
        <v>9465968000</v>
      </c>
      <c r="D29" s="51">
        <v>235000000</v>
      </c>
      <c r="E29" s="52">
        <f t="shared" si="4"/>
        <v>12873609181</v>
      </c>
      <c r="F29" s="51">
        <v>9385822762</v>
      </c>
      <c r="G29" s="53">
        <f t="shared" si="5"/>
        <v>-3487786419</v>
      </c>
      <c r="H29" s="54">
        <v>2908583340</v>
      </c>
      <c r="J29" s="52"/>
    </row>
    <row r="30" spans="1:10" s="62" customFormat="1" ht="31.5" customHeight="1">
      <c r="A30" s="59" t="s">
        <v>10</v>
      </c>
      <c r="B30" s="60">
        <v>530106829</v>
      </c>
      <c r="C30" s="60">
        <v>2456982000</v>
      </c>
      <c r="D30" s="60">
        <v>89970000</v>
      </c>
      <c r="E30" s="52">
        <f t="shared" si="4"/>
        <v>3077058829</v>
      </c>
      <c r="F30" s="60">
        <v>2337059039</v>
      </c>
      <c r="G30" s="53">
        <f t="shared" si="5"/>
        <v>-739999790</v>
      </c>
      <c r="H30" s="61">
        <v>376876366</v>
      </c>
      <c r="J30" s="63"/>
    </row>
    <row r="31" spans="1:10" s="62" customFormat="1" ht="31.5" customHeight="1">
      <c r="A31" s="59" t="s">
        <v>46</v>
      </c>
      <c r="B31" s="60">
        <v>307685148</v>
      </c>
      <c r="C31" s="60">
        <v>1721849000</v>
      </c>
      <c r="D31" s="60">
        <v>47000000</v>
      </c>
      <c r="E31" s="52">
        <f t="shared" si="4"/>
        <v>2076534148</v>
      </c>
      <c r="F31" s="60">
        <v>1601976539</v>
      </c>
      <c r="G31" s="53">
        <f t="shared" si="5"/>
        <v>-474557609</v>
      </c>
      <c r="H31" s="61">
        <v>334760604</v>
      </c>
      <c r="J31" s="63"/>
    </row>
    <row r="32" spans="1:10" s="62" customFormat="1" ht="31.5" customHeight="1">
      <c r="A32" s="59" t="s">
        <v>11</v>
      </c>
      <c r="B32" s="60">
        <v>472292433.8</v>
      </c>
      <c r="C32" s="60">
        <v>579526000</v>
      </c>
      <c r="D32" s="60">
        <v>13817100000</v>
      </c>
      <c r="E32" s="52">
        <f t="shared" si="4"/>
        <v>14868918433.8</v>
      </c>
      <c r="F32" s="60">
        <v>4834447595.2</v>
      </c>
      <c r="G32" s="53">
        <f t="shared" si="5"/>
        <v>-10034470838.599998</v>
      </c>
      <c r="H32" s="61">
        <v>9922439433</v>
      </c>
      <c r="J32" s="63"/>
    </row>
    <row r="33" spans="1:10" s="62" customFormat="1" ht="31.5" customHeight="1">
      <c r="A33" s="59" t="s">
        <v>12</v>
      </c>
      <c r="B33" s="60">
        <v>2109000</v>
      </c>
      <c r="C33" s="60">
        <v>60516000</v>
      </c>
      <c r="D33" s="60"/>
      <c r="E33" s="52">
        <f t="shared" si="4"/>
        <v>62625000</v>
      </c>
      <c r="F33" s="60">
        <v>55412141</v>
      </c>
      <c r="G33" s="53">
        <f t="shared" si="5"/>
        <v>-7212859</v>
      </c>
      <c r="H33" s="61"/>
      <c r="J33" s="63"/>
    </row>
    <row r="34" spans="1:10" s="62" customFormat="1" ht="15" customHeight="1">
      <c r="A34" s="59"/>
      <c r="B34" s="64"/>
      <c r="C34" s="64"/>
      <c r="D34" s="64"/>
      <c r="E34" s="52"/>
      <c r="F34" s="64"/>
      <c r="G34" s="53"/>
      <c r="H34" s="65"/>
      <c r="J34" s="63"/>
    </row>
    <row r="35" spans="1:10" s="27" customFormat="1" ht="45" customHeight="1">
      <c r="A35" s="66" t="s">
        <v>47</v>
      </c>
      <c r="B35" s="21">
        <f>B36</f>
        <v>19067689</v>
      </c>
      <c r="C35" s="21">
        <f>C36</f>
        <v>475443000</v>
      </c>
      <c r="D35" s="20">
        <f>D36</f>
        <v>0</v>
      </c>
      <c r="E35" s="22">
        <f>SUM(B35:D35)</f>
        <v>494510689</v>
      </c>
      <c r="F35" s="21">
        <f>F36</f>
        <v>305243548.6</v>
      </c>
      <c r="G35" s="21">
        <f>F35-E35</f>
        <v>-189267140.39999998</v>
      </c>
      <c r="H35" s="21">
        <f>H36</f>
        <v>50092622</v>
      </c>
      <c r="J35" s="22"/>
    </row>
    <row r="36" spans="1:10" s="27" customFormat="1" ht="31.5" customHeight="1">
      <c r="A36" s="23" t="s">
        <v>13</v>
      </c>
      <c r="B36" s="24">
        <v>19067689</v>
      </c>
      <c r="C36" s="24">
        <v>475443000</v>
      </c>
      <c r="D36" s="29"/>
      <c r="E36" s="16">
        <f>SUM(B36:D36)</f>
        <v>494510689</v>
      </c>
      <c r="F36" s="24">
        <v>305243548.6</v>
      </c>
      <c r="G36" s="25">
        <f>F36-E36</f>
        <v>-189267140.39999998</v>
      </c>
      <c r="H36" s="26">
        <v>50092622</v>
      </c>
      <c r="J36" s="22"/>
    </row>
    <row r="37" spans="1:10" s="27" customFormat="1" ht="15" customHeight="1">
      <c r="A37" s="23"/>
      <c r="B37" s="25"/>
      <c r="C37" s="25"/>
      <c r="D37" s="30"/>
      <c r="E37" s="16"/>
      <c r="F37" s="25"/>
      <c r="G37" s="25"/>
      <c r="H37" s="16"/>
      <c r="J37" s="22"/>
    </row>
    <row r="38" spans="1:10" s="34" customFormat="1" ht="34.5" customHeight="1">
      <c r="A38" s="19" t="s">
        <v>48</v>
      </c>
      <c r="B38" s="21">
        <f>B39</f>
        <v>1669200</v>
      </c>
      <c r="C38" s="21">
        <f>C39</f>
        <v>34880000</v>
      </c>
      <c r="D38" s="20">
        <f>D39</f>
        <v>0</v>
      </c>
      <c r="E38" s="22">
        <f>SUM(B38:D38)</f>
        <v>36549200</v>
      </c>
      <c r="F38" s="21">
        <f>F39</f>
        <v>30101695</v>
      </c>
      <c r="G38" s="21">
        <f>F38-E38</f>
        <v>-6447505</v>
      </c>
      <c r="H38" s="21">
        <f>H39</f>
        <v>6146864</v>
      </c>
      <c r="J38" s="35"/>
    </row>
    <row r="39" spans="1:10" s="34" customFormat="1" ht="31.5" customHeight="1">
      <c r="A39" s="67" t="s">
        <v>14</v>
      </c>
      <c r="B39" s="68">
        <v>1669200</v>
      </c>
      <c r="C39" s="68">
        <v>34880000</v>
      </c>
      <c r="D39" s="69"/>
      <c r="E39" s="70">
        <f>SUM(B39:D39)</f>
        <v>36549200</v>
      </c>
      <c r="F39" s="68">
        <v>30101695</v>
      </c>
      <c r="G39" s="25">
        <f>F39-E39</f>
        <v>-6447505</v>
      </c>
      <c r="H39" s="33">
        <v>6146864</v>
      </c>
      <c r="J39" s="35"/>
    </row>
    <row r="40" spans="1:10" s="34" customFormat="1" ht="15" customHeight="1">
      <c r="A40" s="67"/>
      <c r="B40" s="71"/>
      <c r="C40" s="71"/>
      <c r="D40" s="72"/>
      <c r="E40" s="16"/>
      <c r="F40" s="71"/>
      <c r="G40" s="25"/>
      <c r="H40" s="17"/>
      <c r="J40" s="35"/>
    </row>
    <row r="41" spans="1:10" s="27" customFormat="1" ht="34.5" customHeight="1">
      <c r="A41" s="19" t="s">
        <v>49</v>
      </c>
      <c r="B41" s="21">
        <f>B42</f>
        <v>24766865</v>
      </c>
      <c r="C41" s="21">
        <f>C42</f>
        <v>415334000</v>
      </c>
      <c r="D41" s="20">
        <f>D42</f>
        <v>0</v>
      </c>
      <c r="E41" s="22">
        <f>SUM(B41:D41)</f>
        <v>440100865</v>
      </c>
      <c r="F41" s="21">
        <f>F42</f>
        <v>266759041</v>
      </c>
      <c r="G41" s="21">
        <f>F41-E41</f>
        <v>-173341824</v>
      </c>
      <c r="H41" s="21">
        <f>H42</f>
        <v>146037540</v>
      </c>
      <c r="J41" s="22"/>
    </row>
    <row r="42" spans="1:10" s="27" customFormat="1" ht="31.5" customHeight="1">
      <c r="A42" s="23" t="s">
        <v>15</v>
      </c>
      <c r="B42" s="24">
        <v>24766865</v>
      </c>
      <c r="C42" s="24">
        <v>415334000</v>
      </c>
      <c r="D42" s="24"/>
      <c r="E42" s="16">
        <f>SUM(B42:D42)</f>
        <v>440100865</v>
      </c>
      <c r="F42" s="24">
        <v>266759041</v>
      </c>
      <c r="G42" s="25">
        <f>F42-E42</f>
        <v>-173341824</v>
      </c>
      <c r="H42" s="26">
        <v>146037540</v>
      </c>
      <c r="J42" s="22"/>
    </row>
    <row r="43" spans="1:10" s="73" customFormat="1" ht="19.5" customHeight="1">
      <c r="A43" s="17"/>
      <c r="B43" s="71"/>
      <c r="C43" s="71"/>
      <c r="D43" s="71"/>
      <c r="E43" s="25"/>
      <c r="F43" s="71"/>
      <c r="G43" s="21"/>
      <c r="H43" s="17"/>
      <c r="J43" s="17"/>
    </row>
    <row r="44" spans="1:10" s="73" customFormat="1" ht="19.5" customHeight="1">
      <c r="A44" s="17"/>
      <c r="B44" s="71"/>
      <c r="C44" s="71"/>
      <c r="D44" s="71"/>
      <c r="E44" s="25"/>
      <c r="F44" s="71"/>
      <c r="G44" s="71"/>
      <c r="H44" s="17"/>
      <c r="J44" s="17"/>
    </row>
    <row r="45" spans="1:10" s="73" customFormat="1" ht="19.5" customHeight="1">
      <c r="A45" s="17"/>
      <c r="B45" s="71"/>
      <c r="C45" s="71"/>
      <c r="D45" s="71"/>
      <c r="E45" s="25"/>
      <c r="F45" s="71"/>
      <c r="G45" s="71"/>
      <c r="H45" s="17"/>
      <c r="J45" s="17"/>
    </row>
    <row r="46" spans="1:10" s="73" customFormat="1" ht="19.5" customHeight="1">
      <c r="A46" s="17"/>
      <c r="B46" s="71"/>
      <c r="C46" s="71"/>
      <c r="D46" s="71"/>
      <c r="E46" s="25"/>
      <c r="F46" s="71"/>
      <c r="G46" s="71"/>
      <c r="H46" s="17"/>
      <c r="J46" s="17"/>
    </row>
    <row r="47" spans="1:10" s="73" customFormat="1" ht="19.5" customHeight="1">
      <c r="A47" s="17"/>
      <c r="B47" s="71"/>
      <c r="C47" s="71"/>
      <c r="D47" s="71"/>
      <c r="E47" s="25"/>
      <c r="F47" s="71"/>
      <c r="G47" s="71"/>
      <c r="H47" s="17"/>
      <c r="J47" s="17"/>
    </row>
    <row r="48" spans="1:10" s="73" customFormat="1" ht="19.5" customHeight="1">
      <c r="A48" s="17"/>
      <c r="B48" s="71"/>
      <c r="C48" s="71"/>
      <c r="D48" s="71"/>
      <c r="E48" s="25"/>
      <c r="F48" s="71"/>
      <c r="G48" s="71"/>
      <c r="H48" s="17"/>
      <c r="J48" s="17"/>
    </row>
    <row r="49" spans="1:10" s="73" customFormat="1" ht="19.5" customHeight="1">
      <c r="A49" s="17"/>
      <c r="B49" s="71"/>
      <c r="C49" s="71"/>
      <c r="D49" s="71"/>
      <c r="E49" s="25"/>
      <c r="F49" s="71"/>
      <c r="G49" s="71"/>
      <c r="H49" s="17"/>
      <c r="J49" s="17"/>
    </row>
    <row r="50" spans="1:10" s="73" customFormat="1" ht="19.5" customHeight="1">
      <c r="A50" s="17"/>
      <c r="B50" s="71"/>
      <c r="C50" s="71"/>
      <c r="D50" s="71"/>
      <c r="E50" s="25"/>
      <c r="F50" s="71"/>
      <c r="G50" s="71"/>
      <c r="H50" s="17"/>
      <c r="J50" s="17"/>
    </row>
    <row r="51" spans="1:10" s="73" customFormat="1" ht="19.5" customHeight="1">
      <c r="A51" s="17"/>
      <c r="B51" s="71"/>
      <c r="C51" s="71"/>
      <c r="D51" s="71"/>
      <c r="E51" s="25"/>
      <c r="F51" s="71"/>
      <c r="G51" s="71"/>
      <c r="H51" s="17"/>
      <c r="J51" s="17"/>
    </row>
    <row r="52" spans="1:10" s="73" customFormat="1" ht="19.5" customHeight="1">
      <c r="A52" s="17"/>
      <c r="B52" s="71"/>
      <c r="C52" s="71"/>
      <c r="D52" s="71"/>
      <c r="E52" s="25"/>
      <c r="F52" s="71"/>
      <c r="G52" s="71"/>
      <c r="H52" s="17"/>
      <c r="J52" s="17"/>
    </row>
    <row r="53" spans="1:10" s="73" customFormat="1" ht="19.5" customHeight="1">
      <c r="A53" s="17"/>
      <c r="B53" s="71"/>
      <c r="C53" s="71"/>
      <c r="D53" s="71"/>
      <c r="E53" s="25"/>
      <c r="F53" s="71"/>
      <c r="G53" s="71"/>
      <c r="H53" s="17"/>
      <c r="J53" s="17"/>
    </row>
    <row r="54" spans="1:10" s="73" customFormat="1" ht="19.5" customHeight="1">
      <c r="A54" s="17"/>
      <c r="B54" s="71"/>
      <c r="C54" s="71"/>
      <c r="D54" s="71"/>
      <c r="E54" s="25"/>
      <c r="F54" s="71"/>
      <c r="G54" s="71"/>
      <c r="H54" s="17"/>
      <c r="J54" s="17"/>
    </row>
    <row r="55" spans="1:10" s="73" customFormat="1" ht="19.5" customHeight="1">
      <c r="A55" s="17"/>
      <c r="B55" s="71"/>
      <c r="C55" s="71"/>
      <c r="D55" s="71"/>
      <c r="E55" s="25"/>
      <c r="F55" s="71"/>
      <c r="G55" s="71"/>
      <c r="H55" s="17"/>
      <c r="J55" s="17"/>
    </row>
    <row r="56" spans="1:10" s="73" customFormat="1" ht="19.5" customHeight="1">
      <c r="A56" s="17"/>
      <c r="B56" s="71"/>
      <c r="C56" s="71"/>
      <c r="D56" s="71"/>
      <c r="E56" s="25"/>
      <c r="F56" s="71"/>
      <c r="G56" s="71"/>
      <c r="H56" s="17"/>
      <c r="J56" s="17"/>
    </row>
    <row r="57" spans="1:10" s="18" customFormat="1" ht="19.5" customHeight="1">
      <c r="A57" s="16"/>
      <c r="B57" s="25"/>
      <c r="C57" s="25"/>
      <c r="D57" s="25"/>
      <c r="E57" s="25"/>
      <c r="F57" s="25"/>
      <c r="G57" s="25"/>
      <c r="H57" s="16"/>
      <c r="J57" s="16"/>
    </row>
    <row r="58" spans="1:10" s="18" customFormat="1" ht="34.5" customHeight="1">
      <c r="A58" s="74" t="s">
        <v>16</v>
      </c>
      <c r="B58" s="21">
        <f>B6+B9+B18+B27+B35+B38+B41</f>
        <v>19556383398.260002</v>
      </c>
      <c r="C58" s="21">
        <f>C6+C9+C18+C27+C35+C38+C41</f>
        <v>175661419000</v>
      </c>
      <c r="D58" s="21">
        <f>D6+D9+D18+D27+D35+D38+D41</f>
        <v>17691615247.91</v>
      </c>
      <c r="E58" s="21">
        <f>SUM(B58:D58)</f>
        <v>212909417646.17</v>
      </c>
      <c r="F58" s="21">
        <f>F6+F9+F18+F27+F35+F38+F41</f>
        <v>180228073970.10004</v>
      </c>
      <c r="G58" s="21">
        <f>F58-E58</f>
        <v>-32681343676.069977</v>
      </c>
      <c r="H58" s="21">
        <f>H6+H9+H18+H27+H35+H38+H41</f>
        <v>26545518134.620003</v>
      </c>
      <c r="J58" s="16"/>
    </row>
    <row r="59" spans="1:10" s="18" customFormat="1" ht="19.5" customHeight="1" thickBot="1">
      <c r="A59" s="75"/>
      <c r="B59" s="76"/>
      <c r="C59" s="76"/>
      <c r="D59" s="76"/>
      <c r="E59" s="76"/>
      <c r="F59" s="76"/>
      <c r="G59" s="77" t="s">
        <v>0</v>
      </c>
      <c r="H59" s="77" t="s">
        <v>0</v>
      </c>
      <c r="J59" s="16"/>
    </row>
    <row r="60" spans="1:10" s="18" customFormat="1" ht="21">
      <c r="A60" s="78" t="s">
        <v>50</v>
      </c>
      <c r="J60" s="16"/>
    </row>
    <row r="61" spans="1:10" s="18" customFormat="1" ht="21" customHeight="1">
      <c r="A61" s="79" t="s">
        <v>51</v>
      </c>
      <c r="J61" s="16"/>
    </row>
    <row r="62" spans="1:8" ht="19.5">
      <c r="A62" s="9"/>
      <c r="B62" s="9"/>
      <c r="C62" s="10"/>
      <c r="D62" s="10"/>
      <c r="E62" s="10"/>
      <c r="F62" s="10"/>
      <c r="G62" s="10"/>
      <c r="H62" s="9"/>
    </row>
    <row r="68" spans="3:5" ht="19.5">
      <c r="C68" s="15"/>
      <c r="D68" s="4"/>
      <c r="E68" s="18"/>
    </row>
    <row r="69" spans="3:5" ht="19.5">
      <c r="C69" s="15"/>
      <c r="D69" s="15"/>
      <c r="E69" s="18"/>
    </row>
    <row r="70" spans="3:5" ht="18.75">
      <c r="C70" s="27"/>
      <c r="D70" s="22"/>
      <c r="E70" s="18"/>
    </row>
    <row r="71" spans="3:5" ht="19.5">
      <c r="C71" s="15"/>
      <c r="D71" s="15"/>
      <c r="E71" s="18"/>
    </row>
    <row r="72" spans="3:5" ht="19.5">
      <c r="C72" s="15"/>
      <c r="D72" s="15"/>
      <c r="E72" s="18"/>
    </row>
    <row r="73" spans="3:5" ht="19.5">
      <c r="C73" s="15"/>
      <c r="D73" s="15"/>
      <c r="E73" s="18"/>
    </row>
    <row r="74" spans="3:5" ht="18.75">
      <c r="C74" s="27"/>
      <c r="D74" s="22"/>
      <c r="E74" s="27"/>
    </row>
    <row r="75" spans="3:5" ht="19.5">
      <c r="C75" s="31"/>
      <c r="D75" s="31"/>
      <c r="E75" s="22"/>
    </row>
  </sheetData>
  <mergeCells count="6">
    <mergeCell ref="A1:H1"/>
    <mergeCell ref="A3:A4"/>
    <mergeCell ref="G3:G4"/>
    <mergeCell ref="F3:F4"/>
    <mergeCell ref="H3:H4"/>
    <mergeCell ref="B3:E3"/>
  </mergeCells>
  <printOptions horizontalCentered="1"/>
  <pageMargins left="0.5905511811023623" right="0.4330708661417323" top="0.7480314960629921" bottom="0.7874015748031497" header="0.5118110236220472" footer="0.5118110236220472"/>
  <pageSetup fitToHeight="7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2006-04-22T06:45:08Z</cp:lastPrinted>
  <dcterms:created xsi:type="dcterms:W3CDTF">2001-03-22T01:02:13Z</dcterms:created>
  <dcterms:modified xsi:type="dcterms:W3CDTF">2006-04-22T06:46:33Z</dcterms:modified>
  <cp:category/>
  <cp:version/>
  <cp:contentType/>
  <cp:contentStatus/>
</cp:coreProperties>
</file>