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4230" tabRatio="601" activeTab="0"/>
  </bookViews>
  <sheets>
    <sheet name="94決算" sheetId="1" r:id="rId1"/>
    <sheet name="94預算 " sheetId="2" r:id="rId2"/>
  </sheets>
  <definedNames>
    <definedName name="HH">#REF!</definedName>
    <definedName name="_xlnm.Print_Area" localSheetId="0">'94決算'!$A$1:$AN$57</definedName>
    <definedName name="_xlnm.Print_Area" localSheetId="1">'94預算 '!$A$1:$AN$57</definedName>
  </definedNames>
  <calcPr fullCalcOnLoad="1"/>
</workbook>
</file>

<file path=xl/sharedStrings.xml><?xml version="1.0" encoding="utf-8"?>
<sst xmlns="http://schemas.openxmlformats.org/spreadsheetml/2006/main" count="257" uniqueCount="116">
  <si>
    <t xml:space="preserve"> </t>
  </si>
  <si>
    <t>中央銀行</t>
  </si>
  <si>
    <t>臺灣糖業股份有限公司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</si>
  <si>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</si>
  <si>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</si>
  <si>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</si>
  <si>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</si>
  <si>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中國輸出入銀行</t>
  </si>
  <si>
    <t>中央存款保險股份有限公司</t>
  </si>
  <si>
    <t>勞工保險局</t>
  </si>
  <si>
    <t>中央健康保險局</t>
  </si>
  <si>
    <t xml:space="preserve">   總           計</t>
  </si>
  <si>
    <t>單位:新臺幣千元</t>
  </si>
  <si>
    <t>所得稅</t>
  </si>
  <si>
    <t>消費與
行為稅</t>
  </si>
  <si>
    <t>特別
稅課</t>
  </si>
  <si>
    <t>土地稅</t>
  </si>
  <si>
    <t>契稅</t>
  </si>
  <si>
    <t>房屋稅</t>
  </si>
  <si>
    <t>規費</t>
  </si>
  <si>
    <t>總計</t>
  </si>
  <si>
    <t>榮民工程股份有限公司</t>
  </si>
  <si>
    <t>唐榮鐵工廠股份有限公司</t>
  </si>
  <si>
    <t>臺灣省自來水股份有限公司</t>
  </si>
  <si>
    <t>財政部印刷廠</t>
  </si>
  <si>
    <t>小計</t>
  </si>
  <si>
    <t>規費</t>
  </si>
  <si>
    <t>行  政  院  主  管</t>
  </si>
  <si>
    <t>行政院勞工委員會主管</t>
  </si>
  <si>
    <t>行政院衛生署主管</t>
  </si>
  <si>
    <t>行政院國軍退除役官兵輔導委員會主管</t>
  </si>
  <si>
    <t>特別
稅課</t>
  </si>
  <si>
    <t>消費與
行為稅</t>
  </si>
  <si>
    <t xml:space="preserve">丁五 、 繳納各項稅捐    </t>
  </si>
  <si>
    <t>及規費綜計表</t>
  </si>
  <si>
    <t>丁五 、 繳納各項稅捐</t>
  </si>
  <si>
    <t>及規費綜計表 (續)</t>
  </si>
  <si>
    <t>機關名稱</t>
  </si>
  <si>
    <t>決</t>
  </si>
  <si>
    <t>算</t>
  </si>
  <si>
    <t>數</t>
  </si>
  <si>
    <r>
      <t>中</t>
    </r>
    <r>
      <rPr>
        <b/>
        <sz val="14"/>
        <rFont val="細明體"/>
        <family val="3"/>
      </rPr>
      <t>央</t>
    </r>
    <r>
      <rPr>
        <b/>
        <sz val="14"/>
        <rFont val="細明體"/>
        <family val="3"/>
      </rPr>
      <t>政</t>
    </r>
    <r>
      <rPr>
        <b/>
        <sz val="14"/>
        <rFont val="細明體"/>
        <family val="3"/>
      </rPr>
      <t>府</t>
    </r>
  </si>
  <si>
    <t>地方政府</t>
  </si>
  <si>
    <r>
      <t>外</t>
    </r>
    <r>
      <rPr>
        <b/>
        <sz val="14"/>
        <rFont val="細明體"/>
        <family val="3"/>
      </rPr>
      <t>國</t>
    </r>
    <r>
      <rPr>
        <b/>
        <sz val="14"/>
        <rFont val="細明體"/>
        <family val="3"/>
      </rPr>
      <t>政</t>
    </r>
    <r>
      <rPr>
        <b/>
        <sz val="14"/>
        <rFont val="細明體"/>
        <family val="3"/>
      </rPr>
      <t>府</t>
    </r>
  </si>
  <si>
    <r>
      <t>合</t>
    </r>
    <r>
      <rPr>
        <b/>
        <sz val="14"/>
        <rFont val="細明體"/>
        <family val="3"/>
      </rPr>
      <t>計</t>
    </r>
  </si>
  <si>
    <r>
      <t>營</t>
    </r>
    <r>
      <rPr>
        <b/>
        <sz val="14"/>
        <rFont val="細明體"/>
        <family val="3"/>
      </rPr>
      <t>業</t>
    </r>
    <r>
      <rPr>
        <b/>
        <sz val="14"/>
        <rFont val="細明體"/>
        <family val="3"/>
      </rPr>
      <t>總</t>
    </r>
    <r>
      <rPr>
        <b/>
        <sz val="14"/>
        <rFont val="細明體"/>
        <family val="3"/>
      </rPr>
      <t>支</t>
    </r>
    <r>
      <rPr>
        <b/>
        <sz val="14"/>
        <rFont val="細明體"/>
        <family val="3"/>
      </rPr>
      <t>出</t>
    </r>
    <r>
      <rPr>
        <b/>
        <sz val="14"/>
        <rFont val="細明體"/>
        <family val="3"/>
      </rPr>
      <t>及</t>
    </r>
    <r>
      <rPr>
        <b/>
        <sz val="14"/>
        <rFont val="細明體"/>
        <family val="3"/>
      </rPr>
      <t>盈</t>
    </r>
    <r>
      <rPr>
        <b/>
        <sz val="14"/>
        <rFont val="細明體"/>
        <family val="3"/>
      </rPr>
      <t>餘</t>
    </r>
    <r>
      <rPr>
        <b/>
        <sz val="14"/>
        <rFont val="細明體"/>
        <family val="3"/>
      </rPr>
      <t>分</t>
    </r>
    <r>
      <rPr>
        <b/>
        <sz val="14"/>
        <rFont val="細明體"/>
        <family val="3"/>
      </rPr>
      <t>配</t>
    </r>
    <r>
      <rPr>
        <b/>
        <sz val="14"/>
        <rFont val="細明體"/>
        <family val="3"/>
      </rPr>
      <t>部</t>
    </r>
    <r>
      <rPr>
        <b/>
        <sz val="14"/>
        <rFont val="細明體"/>
        <family val="3"/>
      </rPr>
      <t>分</t>
    </r>
  </si>
  <si>
    <r>
      <t>資</t>
    </r>
    <r>
      <rPr>
        <b/>
        <sz val="14"/>
        <rFont val="細明體"/>
        <family val="3"/>
      </rPr>
      <t>本</t>
    </r>
    <r>
      <rPr>
        <b/>
        <sz val="14"/>
        <rFont val="細明體"/>
        <family val="3"/>
      </rPr>
      <t>支</t>
    </r>
    <r>
      <rPr>
        <b/>
        <sz val="14"/>
        <rFont val="細明體"/>
        <family val="3"/>
      </rPr>
      <t>出</t>
    </r>
    <r>
      <rPr>
        <b/>
        <sz val="14"/>
        <rFont val="細明體"/>
        <family val="3"/>
      </rPr>
      <t>部</t>
    </r>
    <r>
      <rPr>
        <b/>
        <sz val="14"/>
        <rFont val="細明體"/>
        <family val="3"/>
      </rPr>
      <t>分</t>
    </r>
  </si>
  <si>
    <t>營業總支出及盈餘分配部分</t>
  </si>
  <si>
    <t>代徵營業稅</t>
  </si>
  <si>
    <t>代徵印花稅</t>
  </si>
  <si>
    <t>行  政  院  主  管</t>
  </si>
  <si>
    <t>經  濟  部  主  管</t>
  </si>
  <si>
    <t>財  政  部  主  管</t>
  </si>
  <si>
    <t>中央信託局股份有限公司</t>
  </si>
  <si>
    <t>臺灣銀行股份有限公司</t>
  </si>
  <si>
    <t>臺灣土地銀行股份有限公司</t>
  </si>
  <si>
    <t>臺灣菸酒股份有限公司</t>
  </si>
  <si>
    <t>交  通  部  主  管</t>
  </si>
  <si>
    <t>中華郵政股份有限公司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</si>
  <si>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</si>
  <si>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</si>
  <si>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</si>
  <si>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</si>
  <si>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</si>
  <si>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行政院國軍退除役官兵輔導委員會主管</t>
  </si>
  <si>
    <t>交通部臺灣鐵路局</t>
  </si>
  <si>
    <t>交通部基隆港務局</t>
  </si>
  <si>
    <t>交通部臺中港務局</t>
  </si>
  <si>
    <t>交通部高雄港務局</t>
  </si>
  <si>
    <t>交通部花蓮港務局</t>
  </si>
  <si>
    <r>
      <t>註：本表未包括代徵營業稅</t>
    </r>
    <r>
      <rPr>
        <sz val="15"/>
        <rFont val="Times New Roman"/>
        <family val="1"/>
      </rPr>
      <t>33,885,610</t>
    </r>
    <r>
      <rPr>
        <sz val="15"/>
        <rFont val="細明體"/>
        <family val="3"/>
      </rPr>
      <t>千元</t>
    </r>
    <r>
      <rPr>
        <sz val="15"/>
        <rFont val="Times New Roman"/>
        <family val="1"/>
      </rPr>
      <t>(</t>
    </r>
    <r>
      <rPr>
        <sz val="15"/>
        <rFont val="細明體"/>
        <family val="3"/>
      </rPr>
      <t>其中臺糖公司</t>
    </r>
    <r>
      <rPr>
        <sz val="15"/>
        <rFont val="Times New Roman"/>
        <family val="1"/>
      </rPr>
      <t>1,220,010</t>
    </r>
    <r>
      <rPr>
        <sz val="15"/>
        <rFont val="細明體"/>
        <family val="3"/>
      </rPr>
      <t>千元、中油公司</t>
    </r>
    <r>
      <rPr>
        <sz val="15"/>
        <rFont val="Times New Roman"/>
        <family val="1"/>
      </rPr>
      <t>27,586,889</t>
    </r>
    <r>
      <rPr>
        <sz val="15"/>
        <rFont val="細明體"/>
        <family val="3"/>
      </rPr>
      <t>千元、臺電公司</t>
    </r>
    <r>
      <rPr>
        <sz val="15"/>
        <rFont val="Times New Roman"/>
        <family val="1"/>
      </rPr>
      <t>1,811,074</t>
    </r>
    <r>
      <rPr>
        <sz val="15"/>
        <rFont val="細明體"/>
        <family val="3"/>
      </rPr>
      <t>千元、漢翔公司</t>
    </r>
    <r>
      <rPr>
        <sz val="15"/>
        <rFont val="Times New Roman"/>
        <family val="1"/>
      </rPr>
      <t>229,325</t>
    </r>
    <r>
      <rPr>
        <sz val="15"/>
        <rFont val="細明體"/>
        <family val="3"/>
      </rPr>
      <t xml:space="preserve">千元、
</t>
    </r>
    <r>
      <rPr>
        <sz val="15"/>
        <rFont val="Times New Roman"/>
        <family val="1"/>
      </rPr>
      <t xml:space="preserve">        </t>
    </r>
    <r>
      <rPr>
        <sz val="15"/>
        <rFont val="細明體"/>
        <family val="3"/>
      </rPr>
      <t>唐榮公司</t>
    </r>
    <r>
      <rPr>
        <sz val="15"/>
        <rFont val="Times New Roman"/>
        <family val="1"/>
      </rPr>
      <t>66,877</t>
    </r>
    <r>
      <rPr>
        <sz val="15"/>
        <rFont val="細明體"/>
        <family val="3"/>
      </rPr>
      <t>千元、自來水公司</t>
    </r>
    <r>
      <rPr>
        <sz val="15"/>
        <rFont val="Times New Roman"/>
        <family val="1"/>
      </rPr>
      <t>615,426</t>
    </r>
    <r>
      <rPr>
        <sz val="15"/>
        <rFont val="細明體"/>
        <family val="3"/>
      </rPr>
      <t>千元、財政部印刷廠</t>
    </r>
    <r>
      <rPr>
        <sz val="15"/>
        <rFont val="Times New Roman"/>
        <family val="1"/>
      </rPr>
      <t>19,419</t>
    </r>
    <r>
      <rPr>
        <sz val="15"/>
        <rFont val="細明體"/>
        <family val="3"/>
      </rPr>
      <t>千元、菸酒公司</t>
    </r>
    <r>
      <rPr>
        <sz val="15"/>
        <rFont val="Times New Roman"/>
        <family val="1"/>
      </rPr>
      <t>2,197,944</t>
    </r>
    <r>
      <rPr>
        <sz val="15"/>
        <rFont val="細明體"/>
        <family val="3"/>
      </rPr>
      <t>千元、榮民工程公司</t>
    </r>
    <r>
      <rPr>
        <sz val="15"/>
        <rFont val="Times New Roman"/>
        <family val="1"/>
      </rPr>
      <t>138,646</t>
    </r>
    <r>
      <rPr>
        <sz val="15"/>
        <rFont val="細明體"/>
        <family val="3"/>
      </rPr>
      <t>千元</t>
    </r>
    <r>
      <rPr>
        <sz val="15"/>
        <rFont val="Times New Roman"/>
        <family val="1"/>
      </rPr>
      <t>)</t>
    </r>
    <r>
      <rPr>
        <sz val="15"/>
        <rFont val="細明體"/>
        <family val="3"/>
      </rPr>
      <t xml:space="preserve">及臺灣電力股份
</t>
    </r>
    <r>
      <rPr>
        <sz val="15"/>
        <rFont val="Times New Roman"/>
        <family val="1"/>
      </rPr>
      <t xml:space="preserve">        </t>
    </r>
    <r>
      <rPr>
        <sz val="15"/>
        <rFont val="細明體"/>
        <family val="3"/>
      </rPr>
      <t>有限公司與臺灣土地銀行股份有限公司所得稅利益</t>
    </r>
    <r>
      <rPr>
        <sz val="15"/>
        <rFont val="Times New Roman"/>
        <family val="1"/>
      </rPr>
      <t>989</t>
    </r>
    <r>
      <rPr>
        <sz val="15"/>
        <rFont val="細明體"/>
        <family val="3"/>
      </rPr>
      <t>千元及</t>
    </r>
    <r>
      <rPr>
        <sz val="15"/>
        <rFont val="Times New Roman"/>
        <family val="1"/>
      </rPr>
      <t>514</t>
    </r>
    <r>
      <rPr>
        <sz val="15"/>
        <rFont val="細明體"/>
        <family val="3"/>
      </rPr>
      <t>元。</t>
    </r>
  </si>
  <si>
    <r>
      <t>丁五</t>
    </r>
    <r>
      <rPr>
        <b/>
        <sz val="32"/>
        <rFont val="Helv"/>
        <family val="2"/>
      </rPr>
      <t xml:space="preserve"> </t>
    </r>
    <r>
      <rPr>
        <b/>
        <sz val="32"/>
        <rFont val="細明體"/>
        <family val="3"/>
      </rPr>
      <t>、</t>
    </r>
    <r>
      <rPr>
        <b/>
        <sz val="32"/>
        <rFont val="Helv"/>
        <family val="2"/>
      </rPr>
      <t xml:space="preserve"> </t>
    </r>
    <r>
      <rPr>
        <b/>
        <sz val="32"/>
        <rFont val="細明體"/>
        <family val="3"/>
      </rPr>
      <t>繳</t>
    </r>
    <r>
      <rPr>
        <b/>
        <sz val="32"/>
        <rFont val="Helv"/>
        <family val="2"/>
      </rPr>
      <t xml:space="preserve">  </t>
    </r>
    <r>
      <rPr>
        <b/>
        <sz val="32"/>
        <rFont val="細明體"/>
        <family val="3"/>
      </rPr>
      <t>納</t>
    </r>
    <r>
      <rPr>
        <b/>
        <sz val="32"/>
        <rFont val="Helv"/>
        <family val="2"/>
      </rPr>
      <t xml:space="preserve">  </t>
    </r>
    <r>
      <rPr>
        <b/>
        <sz val="32"/>
        <rFont val="細明體"/>
        <family val="3"/>
      </rPr>
      <t>各</t>
    </r>
    <r>
      <rPr>
        <b/>
        <sz val="32"/>
        <rFont val="Helv"/>
        <family val="2"/>
      </rPr>
      <t xml:space="preserve">  </t>
    </r>
    <r>
      <rPr>
        <b/>
        <sz val="32"/>
        <rFont val="細明體"/>
        <family val="3"/>
      </rPr>
      <t>項</t>
    </r>
    <r>
      <rPr>
        <b/>
        <sz val="32"/>
        <rFont val="Helv"/>
        <family val="2"/>
      </rPr>
      <t xml:space="preserve">  </t>
    </r>
    <r>
      <rPr>
        <b/>
        <sz val="32"/>
        <rFont val="細明體"/>
        <family val="3"/>
      </rPr>
      <t>稅</t>
    </r>
    <r>
      <rPr>
        <b/>
        <sz val="32"/>
        <rFont val="Helv"/>
        <family val="2"/>
      </rPr>
      <t xml:space="preserve">  </t>
    </r>
    <r>
      <rPr>
        <b/>
        <sz val="32"/>
        <rFont val="細明體"/>
        <family val="3"/>
      </rPr>
      <t>捐</t>
    </r>
    <r>
      <rPr>
        <b/>
        <sz val="32"/>
        <rFont val="Helv"/>
        <family val="2"/>
      </rPr>
      <t xml:space="preserve">      </t>
    </r>
  </si>
  <si>
    <t xml:space="preserve">及  規  費  綜  計  表 </t>
  </si>
  <si>
    <r>
      <t>丁五</t>
    </r>
    <r>
      <rPr>
        <b/>
        <sz val="36"/>
        <rFont val="Helv"/>
        <family val="2"/>
      </rPr>
      <t xml:space="preserve"> </t>
    </r>
    <r>
      <rPr>
        <b/>
        <sz val="36"/>
        <rFont val="細明體"/>
        <family val="3"/>
      </rPr>
      <t>、</t>
    </r>
    <r>
      <rPr>
        <b/>
        <sz val="36"/>
        <rFont val="Helv"/>
        <family val="2"/>
      </rPr>
      <t xml:space="preserve"> </t>
    </r>
    <r>
      <rPr>
        <b/>
        <sz val="36"/>
        <rFont val="細明體"/>
        <family val="3"/>
      </rPr>
      <t>繳</t>
    </r>
    <r>
      <rPr>
        <b/>
        <sz val="36"/>
        <rFont val="Helv"/>
        <family val="2"/>
      </rPr>
      <t xml:space="preserve">  </t>
    </r>
    <r>
      <rPr>
        <b/>
        <sz val="36"/>
        <rFont val="細明體"/>
        <family val="3"/>
      </rPr>
      <t>納</t>
    </r>
    <r>
      <rPr>
        <b/>
        <sz val="36"/>
        <rFont val="Helv"/>
        <family val="2"/>
      </rPr>
      <t xml:space="preserve">  </t>
    </r>
    <r>
      <rPr>
        <b/>
        <sz val="36"/>
        <rFont val="細明體"/>
        <family val="3"/>
      </rPr>
      <t>各</t>
    </r>
    <r>
      <rPr>
        <b/>
        <sz val="36"/>
        <rFont val="Helv"/>
        <family val="2"/>
      </rPr>
      <t xml:space="preserve">  </t>
    </r>
    <r>
      <rPr>
        <b/>
        <sz val="36"/>
        <rFont val="細明體"/>
        <family val="3"/>
      </rPr>
      <t>項</t>
    </r>
    <r>
      <rPr>
        <b/>
        <sz val="36"/>
        <rFont val="Helv"/>
        <family val="2"/>
      </rPr>
      <t xml:space="preserve">  </t>
    </r>
    <r>
      <rPr>
        <b/>
        <sz val="36"/>
        <rFont val="細明體"/>
        <family val="3"/>
      </rPr>
      <t>稅</t>
    </r>
    <r>
      <rPr>
        <b/>
        <sz val="36"/>
        <rFont val="Helv"/>
        <family val="2"/>
      </rPr>
      <t xml:space="preserve">  </t>
    </r>
    <r>
      <rPr>
        <b/>
        <sz val="36"/>
        <rFont val="細明體"/>
        <family val="3"/>
      </rPr>
      <t>捐</t>
    </r>
    <r>
      <rPr>
        <b/>
        <sz val="36"/>
        <rFont val="Helv"/>
        <family val="2"/>
      </rPr>
      <t xml:space="preserve">  </t>
    </r>
  </si>
  <si>
    <t>及 規 費 綜 計 表 (續)</t>
  </si>
  <si>
    <t>機關名稱</t>
  </si>
  <si>
    <t>預</t>
  </si>
  <si>
    <t>算</t>
  </si>
  <si>
    <t>數</t>
  </si>
  <si>
    <r>
      <t>中</t>
    </r>
    <r>
      <rPr>
        <b/>
        <sz val="14"/>
        <rFont val="細明體"/>
        <family val="3"/>
      </rPr>
      <t>央</t>
    </r>
    <r>
      <rPr>
        <b/>
        <sz val="14"/>
        <rFont val="細明體"/>
        <family val="3"/>
      </rPr>
      <t>政</t>
    </r>
    <r>
      <rPr>
        <b/>
        <sz val="14"/>
        <rFont val="細明體"/>
        <family val="3"/>
      </rPr>
      <t>府</t>
    </r>
  </si>
  <si>
    <t>地方政府</t>
  </si>
  <si>
    <r>
      <t>外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國</t>
    </r>
    <r>
      <rPr>
        <b/>
        <sz val="14"/>
        <rFont val="細明體"/>
        <family val="3"/>
      </rPr>
      <t>政</t>
    </r>
    <r>
      <rPr>
        <b/>
        <sz val="14"/>
        <rFont val="細明體"/>
        <family val="3"/>
      </rPr>
      <t>府</t>
    </r>
  </si>
  <si>
    <r>
      <t>合</t>
    </r>
    <r>
      <rPr>
        <b/>
        <sz val="14"/>
        <rFont val="細明體"/>
        <family val="3"/>
      </rPr>
      <t>計</t>
    </r>
  </si>
  <si>
    <r>
      <t>營</t>
    </r>
    <r>
      <rPr>
        <b/>
        <sz val="14"/>
        <rFont val="細明體"/>
        <family val="3"/>
      </rPr>
      <t>業</t>
    </r>
    <r>
      <rPr>
        <b/>
        <sz val="14"/>
        <rFont val="細明體"/>
        <family val="3"/>
      </rPr>
      <t>總</t>
    </r>
    <r>
      <rPr>
        <b/>
        <sz val="14"/>
        <rFont val="細明體"/>
        <family val="3"/>
      </rPr>
      <t>支</t>
    </r>
    <r>
      <rPr>
        <b/>
        <sz val="14"/>
        <rFont val="細明體"/>
        <family val="3"/>
      </rPr>
      <t>出</t>
    </r>
    <r>
      <rPr>
        <b/>
        <sz val="14"/>
        <rFont val="細明體"/>
        <family val="3"/>
      </rPr>
      <t>及</t>
    </r>
    <r>
      <rPr>
        <b/>
        <sz val="14"/>
        <rFont val="細明體"/>
        <family val="3"/>
      </rPr>
      <t>盈</t>
    </r>
    <r>
      <rPr>
        <b/>
        <sz val="14"/>
        <rFont val="細明體"/>
        <family val="3"/>
      </rPr>
      <t>餘</t>
    </r>
    <r>
      <rPr>
        <b/>
        <sz val="14"/>
        <rFont val="細明體"/>
        <family val="3"/>
      </rPr>
      <t>分</t>
    </r>
    <r>
      <rPr>
        <b/>
        <sz val="14"/>
        <rFont val="細明體"/>
        <family val="3"/>
      </rPr>
      <t>配</t>
    </r>
    <r>
      <rPr>
        <b/>
        <sz val="14"/>
        <rFont val="細明體"/>
        <family val="3"/>
      </rPr>
      <t>部</t>
    </r>
    <r>
      <rPr>
        <b/>
        <sz val="14"/>
        <rFont val="細明體"/>
        <family val="3"/>
      </rPr>
      <t>分</t>
    </r>
  </si>
  <si>
    <r>
      <t>資</t>
    </r>
    <r>
      <rPr>
        <b/>
        <sz val="14"/>
        <rFont val="細明體"/>
        <family val="3"/>
      </rPr>
      <t>本</t>
    </r>
    <r>
      <rPr>
        <b/>
        <sz val="14"/>
        <rFont val="細明體"/>
        <family val="3"/>
      </rPr>
      <t>支</t>
    </r>
    <r>
      <rPr>
        <b/>
        <sz val="14"/>
        <rFont val="細明體"/>
        <family val="3"/>
      </rPr>
      <t>出</t>
    </r>
    <r>
      <rPr>
        <b/>
        <sz val="14"/>
        <rFont val="細明體"/>
        <family val="3"/>
      </rPr>
      <t>部</t>
    </r>
    <r>
      <rPr>
        <b/>
        <sz val="14"/>
        <rFont val="細明體"/>
        <family val="3"/>
      </rPr>
      <t>分</t>
    </r>
  </si>
  <si>
    <r>
      <t>營</t>
    </r>
    <r>
      <rPr>
        <b/>
        <sz val="14"/>
        <rFont val="細明體"/>
        <family val="3"/>
      </rPr>
      <t>業</t>
    </r>
    <r>
      <rPr>
        <b/>
        <sz val="14"/>
        <rFont val="細明體"/>
        <family val="3"/>
      </rPr>
      <t>總</t>
    </r>
    <r>
      <rPr>
        <b/>
        <sz val="14"/>
        <rFont val="細明體"/>
        <family val="3"/>
      </rPr>
      <t>支</t>
    </r>
    <r>
      <rPr>
        <b/>
        <sz val="14"/>
        <rFont val="細明體"/>
        <family val="3"/>
      </rPr>
      <t>出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及</t>
    </r>
    <r>
      <rPr>
        <b/>
        <sz val="14"/>
        <rFont val="細明體"/>
        <family val="3"/>
      </rPr>
      <t>盈</t>
    </r>
    <r>
      <rPr>
        <b/>
        <sz val="14"/>
        <rFont val="細明體"/>
        <family val="3"/>
      </rPr>
      <t>餘</t>
    </r>
    <r>
      <rPr>
        <b/>
        <sz val="14"/>
        <rFont val="細明體"/>
        <family val="3"/>
      </rPr>
      <t>分</t>
    </r>
    <r>
      <rPr>
        <b/>
        <sz val="14"/>
        <rFont val="細明體"/>
        <family val="3"/>
      </rPr>
      <t>配</t>
    </r>
    <r>
      <rPr>
        <b/>
        <sz val="14"/>
        <rFont val="細明體"/>
        <family val="3"/>
      </rPr>
      <t>部</t>
    </r>
    <r>
      <rPr>
        <b/>
        <sz val="14"/>
        <rFont val="細明體"/>
        <family val="3"/>
      </rPr>
      <t>分</t>
    </r>
  </si>
  <si>
    <t>營業總支出及盈餘分配部分</t>
  </si>
  <si>
    <t>小計</t>
  </si>
  <si>
    <t>規費</t>
  </si>
  <si>
    <t>特別
稅課</t>
  </si>
  <si>
    <t>消費與
行為稅</t>
  </si>
  <si>
    <t>代徵營業稅</t>
  </si>
  <si>
    <t>代徵印花稅</t>
  </si>
  <si>
    <t>行  政  院  主  管</t>
  </si>
  <si>
    <t>經  濟  部  主  管</t>
  </si>
  <si>
    <t>財  政  部  主  管</t>
  </si>
  <si>
    <t>中央信託局股份有限公司</t>
  </si>
  <si>
    <t>臺灣銀行股份有限公司</t>
  </si>
  <si>
    <t>臺灣土地銀行股份有限公司</t>
  </si>
  <si>
    <t>臺灣菸酒股份有限公司</t>
  </si>
  <si>
    <t>交  通  部  主  管</t>
  </si>
  <si>
    <t>中華郵政股份有限公司</t>
  </si>
  <si>
    <t>交通部臺灣鐵路局</t>
  </si>
  <si>
    <t>交通部臺灣鐵路局</t>
  </si>
  <si>
    <t>交通部基隆港務局</t>
  </si>
  <si>
    <t>交通部基隆港務局</t>
  </si>
  <si>
    <t>交通部臺中港務局</t>
  </si>
  <si>
    <t>交通部臺中港務局</t>
  </si>
  <si>
    <t>交通部高雄港務局</t>
  </si>
  <si>
    <t>交通部高雄港務局</t>
  </si>
  <si>
    <t>交通部花蓮港務局</t>
  </si>
  <si>
    <t>交通部花蓮港務局</t>
  </si>
  <si>
    <t>行政院國軍退除役官兵輔導委員會主管</t>
  </si>
  <si>
    <t>行政院勞工委員會主管</t>
  </si>
  <si>
    <t>行政院衛生署主管</t>
  </si>
  <si>
    <t>總           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</si>
</sst>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_-#,##0_-;\-#,##0_-;_-\ &quot;&quot;_-"/>
  </numFmts>
  <fonts count="30">
    <font>
      <sz val="12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sz val="8"/>
      <name val="Helv"/>
      <family val="2"/>
    </font>
    <font>
      <sz val="10"/>
      <name val="華康中黑體"/>
      <family val="3"/>
    </font>
    <font>
      <b/>
      <sz val="14"/>
      <name val="細明體"/>
      <family val="3"/>
    </font>
    <font>
      <sz val="14"/>
      <name val="Helv"/>
      <family val="2"/>
    </font>
    <font>
      <sz val="14"/>
      <name val="Times New Roman"/>
      <family val="1"/>
    </font>
    <font>
      <sz val="14"/>
      <name val="細明體"/>
      <family val="3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6"/>
      <name val="細明體"/>
      <family val="3"/>
    </font>
    <font>
      <sz val="9"/>
      <name val="新細明體"/>
      <family val="1"/>
    </font>
    <font>
      <sz val="12"/>
      <name val="新細明體"/>
      <family val="0"/>
    </font>
    <font>
      <b/>
      <sz val="12"/>
      <name val="華康中黑體"/>
      <family val="3"/>
    </font>
    <font>
      <b/>
      <sz val="12"/>
      <name val="Helv"/>
      <family val="2"/>
    </font>
    <font>
      <sz val="14"/>
      <name val="華康中黑體"/>
      <family val="3"/>
    </font>
    <font>
      <sz val="9"/>
      <name val="Helv"/>
      <family val="2"/>
    </font>
    <font>
      <sz val="9"/>
      <name val="細明體"/>
      <family val="3"/>
    </font>
    <font>
      <sz val="32"/>
      <name val="Helv"/>
      <family val="2"/>
    </font>
    <font>
      <b/>
      <sz val="32"/>
      <name val="細明體"/>
      <family val="3"/>
    </font>
    <font>
      <sz val="32"/>
      <name val="細明體"/>
      <family val="3"/>
    </font>
    <font>
      <b/>
      <sz val="32"/>
      <name val="Helv"/>
      <family val="2"/>
    </font>
    <font>
      <sz val="15"/>
      <name val="細明體"/>
      <family val="3"/>
    </font>
    <font>
      <sz val="15"/>
      <name val="Times New Roman"/>
      <family val="1"/>
    </font>
    <font>
      <b/>
      <sz val="36"/>
      <name val="細明體"/>
      <family val="3"/>
    </font>
    <font>
      <b/>
      <sz val="36"/>
      <name val="Helv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203">
    <xf numFmtId="37" fontId="0" fillId="0" borderId="0" xfId="0" applyAlignment="1">
      <alignment/>
    </xf>
    <xf numFmtId="185" fontId="14" fillId="0" borderId="0" xfId="15" applyNumberFormat="1" applyFont="1" applyAlignment="1" applyProtection="1" quotePrefix="1">
      <alignment horizontal="left"/>
      <protection/>
    </xf>
    <xf numFmtId="185" fontId="0" fillId="0" borderId="0" xfId="15" applyNumberFormat="1" applyFont="1">
      <alignment/>
      <protection/>
    </xf>
    <xf numFmtId="185" fontId="0" fillId="0" borderId="0" xfId="15" applyNumberFormat="1" applyFont="1" applyAlignment="1">
      <alignment/>
      <protection/>
    </xf>
    <xf numFmtId="185" fontId="5" fillId="0" borderId="0" xfId="15" applyNumberFormat="1" applyFont="1" applyAlignment="1" applyProtection="1" quotePrefix="1">
      <alignment horizontal="centerContinuous"/>
      <protection/>
    </xf>
    <xf numFmtId="185" fontId="0" fillId="0" borderId="0" xfId="15" applyNumberFormat="1" applyFont="1" applyAlignment="1">
      <alignment horizontal="center"/>
      <protection/>
    </xf>
    <xf numFmtId="185" fontId="11" fillId="0" borderId="0" xfId="15" applyNumberFormat="1" applyFont="1" applyAlignment="1" applyProtection="1" quotePrefix="1">
      <alignment horizontal="right"/>
      <protection/>
    </xf>
    <xf numFmtId="185" fontId="14" fillId="0" borderId="0" xfId="15" applyNumberFormat="1" applyFont="1" applyAlignment="1" applyProtection="1">
      <alignment horizontal="right"/>
      <protection/>
    </xf>
    <xf numFmtId="185" fontId="22" fillId="0" borderId="0" xfId="15" applyNumberFormat="1" applyFont="1">
      <alignment/>
      <protection/>
    </xf>
    <xf numFmtId="185" fontId="24" fillId="0" borderId="0" xfId="15" applyNumberFormat="1" applyFont="1" applyAlignment="1" applyProtection="1" quotePrefix="1">
      <alignment horizontal="left"/>
      <protection/>
    </xf>
    <xf numFmtId="185" fontId="24" fillId="0" borderId="0" xfId="15" applyNumberFormat="1" applyFont="1" applyAlignment="1" applyProtection="1" quotePrefix="1">
      <alignment horizontal="right"/>
      <protection/>
    </xf>
    <xf numFmtId="185" fontId="24" fillId="0" borderId="0" xfId="15" applyNumberFormat="1" applyFont="1" applyAlignment="1" applyProtection="1">
      <alignment horizontal="right"/>
      <protection/>
    </xf>
    <xf numFmtId="185" fontId="6" fillId="0" borderId="0" xfId="15" applyNumberFormat="1" applyFont="1" applyBorder="1" applyAlignment="1" applyProtection="1">
      <alignment horizontal="left"/>
      <protection locked="0"/>
    </xf>
    <xf numFmtId="185" fontId="0" fillId="0" borderId="1" xfId="15" applyNumberFormat="1" applyFont="1" applyBorder="1">
      <alignment/>
      <protection/>
    </xf>
    <xf numFmtId="185" fontId="0" fillId="0" borderId="0" xfId="15" applyNumberFormat="1" applyFont="1" applyBorder="1">
      <alignment/>
      <protection/>
    </xf>
    <xf numFmtId="185" fontId="11" fillId="0" borderId="0" xfId="15" applyNumberFormat="1" applyFont="1" applyAlignment="1" applyProtection="1">
      <alignment horizontal="left" vertical="top"/>
      <protection/>
    </xf>
    <xf numFmtId="185" fontId="7" fillId="0" borderId="0" xfId="15" applyNumberFormat="1" applyFont="1">
      <alignment/>
      <protection/>
    </xf>
    <xf numFmtId="185" fontId="11" fillId="0" borderId="0" xfId="15" applyNumberFormat="1" applyFont="1" applyAlignment="1" applyProtection="1">
      <alignment horizontal="right" vertical="top"/>
      <protection/>
    </xf>
    <xf numFmtId="185" fontId="8" fillId="0" borderId="2" xfId="15" applyNumberFormat="1" applyFont="1" applyBorder="1" applyAlignment="1" applyProtection="1">
      <alignment horizontal="center" vertical="center"/>
      <protection/>
    </xf>
    <xf numFmtId="185" fontId="0" fillId="0" borderId="3" xfId="15" applyNumberFormat="1" applyFont="1" applyBorder="1" applyAlignment="1">
      <alignment/>
      <protection/>
    </xf>
    <xf numFmtId="185" fontId="8" fillId="0" borderId="3" xfId="15" applyNumberFormat="1" applyFont="1" applyBorder="1" applyAlignment="1">
      <alignment/>
      <protection/>
    </xf>
    <xf numFmtId="185" fontId="8" fillId="0" borderId="0" xfId="15" applyNumberFormat="1" applyFont="1">
      <alignment/>
      <protection/>
    </xf>
    <xf numFmtId="185" fontId="8" fillId="0" borderId="4" xfId="15" applyNumberFormat="1" applyFont="1" applyBorder="1" applyAlignment="1" applyProtection="1">
      <alignment horizontal="distributed" vertical="center" wrapText="1"/>
      <protection/>
    </xf>
    <xf numFmtId="185" fontId="8" fillId="0" borderId="5" xfId="15" applyNumberFormat="1" applyFont="1" applyBorder="1" applyAlignment="1">
      <alignment horizontal="distributed" vertical="center" wrapText="1"/>
      <protection/>
    </xf>
    <xf numFmtId="185" fontId="8" fillId="0" borderId="5" xfId="15" applyNumberFormat="1" applyFont="1" applyBorder="1" applyAlignment="1" applyProtection="1">
      <alignment horizontal="distributed" vertical="center" wrapText="1"/>
      <protection/>
    </xf>
    <xf numFmtId="185" fontId="8" fillId="0" borderId="4" xfId="15" applyNumberFormat="1" applyFont="1" applyBorder="1" applyAlignment="1">
      <alignment horizontal="distributed" vertical="center"/>
      <protection/>
    </xf>
    <xf numFmtId="185" fontId="8" fillId="0" borderId="1" xfId="15" applyNumberFormat="1" applyFont="1" applyBorder="1">
      <alignment/>
      <protection/>
    </xf>
    <xf numFmtId="185" fontId="8" fillId="0" borderId="0" xfId="15" applyNumberFormat="1" applyFont="1" applyBorder="1" applyAlignment="1" applyProtection="1" quotePrefix="1">
      <alignment horizontal="left" vertical="center"/>
      <protection/>
    </xf>
    <xf numFmtId="185" fontId="8" fillId="0" borderId="0" xfId="15" applyNumberFormat="1" applyFont="1" applyBorder="1" applyAlignment="1" applyProtection="1">
      <alignment horizontal="centerContinuous" vertical="center" wrapText="1"/>
      <protection/>
    </xf>
    <xf numFmtId="185" fontId="8" fillId="0" borderId="0" xfId="15" applyNumberFormat="1" applyFont="1" applyBorder="1" applyAlignment="1">
      <alignment horizontal="center" vertical="center"/>
      <protection/>
    </xf>
    <xf numFmtId="185" fontId="8" fillId="0" borderId="0" xfId="15" applyNumberFormat="1" applyFont="1" applyBorder="1" applyAlignment="1" applyProtection="1" quotePrefix="1">
      <alignment horizontal="center" vertical="center"/>
      <protection/>
    </xf>
    <xf numFmtId="185" fontId="8" fillId="0" borderId="0" xfId="15" applyNumberFormat="1" applyFont="1" applyBorder="1" applyAlignment="1" applyProtection="1">
      <alignment horizontal="left" vertical="center"/>
      <protection/>
    </xf>
    <xf numFmtId="185" fontId="8" fillId="0" borderId="0" xfId="15" applyNumberFormat="1" applyFont="1" applyBorder="1" applyAlignment="1" applyProtection="1">
      <alignment vertical="center"/>
      <protection/>
    </xf>
    <xf numFmtId="185" fontId="8" fillId="0" borderId="0" xfId="15" applyNumberFormat="1" applyFont="1" applyBorder="1" applyAlignment="1" applyProtection="1">
      <alignment horizontal="distributed" vertical="center"/>
      <protection/>
    </xf>
    <xf numFmtId="185" fontId="8" fillId="0" borderId="0" xfId="15" applyNumberFormat="1" applyFont="1" applyBorder="1" applyAlignment="1" applyProtection="1">
      <alignment horizontal="center" vertical="center"/>
      <protection/>
    </xf>
    <xf numFmtId="185" fontId="8" fillId="0" borderId="0" xfId="15" applyNumberFormat="1" applyFont="1" applyAlignment="1">
      <alignment vertical="center"/>
      <protection/>
    </xf>
    <xf numFmtId="185" fontId="17" fillId="0" borderId="0" xfId="15" applyNumberFormat="1" applyFont="1" applyAlignment="1" applyProtection="1">
      <alignment horizontal="center" vertical="center"/>
      <protection/>
    </xf>
    <xf numFmtId="185" fontId="12" fillId="0" borderId="0" xfId="15" applyNumberFormat="1" applyFont="1" applyAlignment="1" applyProtection="1">
      <alignment vertical="center"/>
      <protection/>
    </xf>
    <xf numFmtId="185" fontId="18" fillId="0" borderId="0" xfId="15" applyNumberFormat="1" applyFont="1" applyAlignment="1" applyProtection="1">
      <alignment vertical="center"/>
      <protection/>
    </xf>
    <xf numFmtId="185" fontId="5" fillId="0" borderId="0" xfId="15" applyNumberFormat="1" applyFont="1" applyAlignment="1" applyProtection="1" quotePrefix="1">
      <alignment horizontal="distributed" vertical="center"/>
      <protection/>
    </xf>
    <xf numFmtId="185" fontId="4" fillId="0" borderId="0" xfId="15" applyNumberFormat="1" applyFont="1" applyAlignment="1" applyProtection="1">
      <alignment vertical="center"/>
      <protection locked="0"/>
    </xf>
    <xf numFmtId="185" fontId="4" fillId="0" borderId="0" xfId="15" applyNumberFormat="1" applyFont="1" applyAlignment="1" applyProtection="1">
      <alignment vertical="center"/>
      <protection/>
    </xf>
    <xf numFmtId="185" fontId="4" fillId="0" borderId="0" xfId="15" applyNumberFormat="1" applyFont="1" applyAlignment="1" applyProtection="1">
      <alignment horizontal="right" vertical="center"/>
      <protection/>
    </xf>
    <xf numFmtId="185" fontId="0" fillId="0" borderId="0" xfId="15" applyNumberFormat="1" applyFont="1" applyAlignment="1" applyProtection="1">
      <alignment vertical="center"/>
      <protection locked="0"/>
    </xf>
    <xf numFmtId="185" fontId="0" fillId="0" borderId="0" xfId="15" applyNumberFormat="1" applyFont="1" applyAlignment="1">
      <alignment vertical="center"/>
      <protection/>
    </xf>
    <xf numFmtId="185" fontId="9" fillId="0" borderId="0" xfId="15" applyNumberFormat="1" applyFont="1" applyAlignment="1" applyProtection="1">
      <alignment horizontal="distributed" vertical="center"/>
      <protection/>
    </xf>
    <xf numFmtId="185" fontId="10" fillId="0" borderId="0" xfId="15" applyNumberFormat="1" applyFont="1" applyAlignment="1" applyProtection="1">
      <alignment vertical="center"/>
      <protection locked="0"/>
    </xf>
    <xf numFmtId="185" fontId="10" fillId="0" borderId="0" xfId="15" applyNumberFormat="1" applyFont="1" applyAlignment="1" applyProtection="1">
      <alignment vertical="center"/>
      <protection/>
    </xf>
    <xf numFmtId="185" fontId="9" fillId="0" borderId="0" xfId="15" applyNumberFormat="1" applyFont="1" applyAlignment="1" applyProtection="1">
      <alignment horizontal="right" vertical="center"/>
      <protection/>
    </xf>
    <xf numFmtId="185" fontId="1" fillId="0" borderId="0" xfId="15" applyNumberFormat="1" applyFont="1" applyAlignment="1" applyProtection="1">
      <alignment vertical="center"/>
      <protection/>
    </xf>
    <xf numFmtId="185" fontId="5" fillId="0" borderId="0" xfId="15" applyNumberFormat="1" applyFont="1" applyFill="1" applyAlignment="1" applyProtection="1" quotePrefix="1">
      <alignment horizontal="distributed" vertical="center"/>
      <protection/>
    </xf>
    <xf numFmtId="185" fontId="4" fillId="0" borderId="0" xfId="15" applyNumberFormat="1" applyFont="1" applyFill="1" applyAlignment="1" applyProtection="1">
      <alignment vertical="center"/>
      <protection locked="0"/>
    </xf>
    <xf numFmtId="185" fontId="4" fillId="0" borderId="0" xfId="15" applyNumberFormat="1" applyFont="1" applyFill="1" applyAlignment="1" applyProtection="1">
      <alignment vertical="center"/>
      <protection/>
    </xf>
    <xf numFmtId="185" fontId="4" fillId="0" borderId="0" xfId="15" applyNumberFormat="1" applyFont="1" applyFill="1" applyAlignment="1" applyProtection="1">
      <alignment horizontal="right" vertical="center"/>
      <protection/>
    </xf>
    <xf numFmtId="185" fontId="0" fillId="0" borderId="0" xfId="15" applyNumberFormat="1" applyFont="1" applyFill="1" applyAlignment="1" applyProtection="1">
      <alignment vertical="center"/>
      <protection locked="0"/>
    </xf>
    <xf numFmtId="185" fontId="0" fillId="0" borderId="0" xfId="15" applyNumberFormat="1" applyFont="1" applyFill="1" applyAlignment="1">
      <alignment vertical="center"/>
      <protection/>
    </xf>
    <xf numFmtId="185" fontId="16" fillId="0" borderId="0" xfId="15" applyNumberFormat="1" applyFont="1" applyFill="1" applyAlignment="1" applyProtection="1">
      <alignment horizontal="distributed" vertical="center"/>
      <protection/>
    </xf>
    <xf numFmtId="185" fontId="16" fillId="0" borderId="0" xfId="15" applyNumberFormat="1" applyFont="1" applyAlignment="1" applyProtection="1">
      <alignment horizontal="distributed" vertical="center"/>
      <protection/>
    </xf>
    <xf numFmtId="185" fontId="0" fillId="0" borderId="0" xfId="15" applyNumberFormat="1" applyFont="1" applyAlignment="1" applyProtection="1">
      <alignment horizontal="distributed" vertical="center"/>
      <protection/>
    </xf>
    <xf numFmtId="185" fontId="0" fillId="0" borderId="0" xfId="15" applyNumberFormat="1" applyFont="1" applyAlignment="1" applyProtection="1">
      <alignment horizontal="right" vertical="center"/>
      <protection/>
    </xf>
    <xf numFmtId="185" fontId="0" fillId="0" borderId="0" xfId="15" applyNumberFormat="1" applyFont="1" applyAlignment="1" applyProtection="1">
      <alignment vertical="center"/>
      <protection/>
    </xf>
    <xf numFmtId="185" fontId="5" fillId="0" borderId="0" xfId="15" applyNumberFormat="1" applyFont="1" applyFill="1" applyAlignment="1" applyProtection="1">
      <alignment horizontal="distributed" vertical="center" shrinkToFit="1"/>
      <protection/>
    </xf>
    <xf numFmtId="185" fontId="5" fillId="0" borderId="0" xfId="15" applyNumberFormat="1" applyFont="1" applyFill="1" applyAlignment="1" applyProtection="1">
      <alignment horizontal="distributed" vertical="center"/>
      <protection/>
    </xf>
    <xf numFmtId="185" fontId="5" fillId="0" borderId="0" xfId="15" applyNumberFormat="1" applyFont="1" applyAlignment="1" applyProtection="1" quotePrefix="1">
      <alignment horizontal="distributed" vertical="center" shrinkToFit="1"/>
      <protection/>
    </xf>
    <xf numFmtId="185" fontId="16" fillId="0" borderId="0" xfId="15" applyNumberFormat="1" applyFont="1" applyFill="1" applyAlignment="1" applyProtection="1">
      <alignment horizontal="distributed" vertical="center" shrinkToFit="1"/>
      <protection/>
    </xf>
    <xf numFmtId="185" fontId="16" fillId="0" borderId="0" xfId="15" applyNumberFormat="1" applyFont="1" applyAlignment="1" applyProtection="1">
      <alignment horizontal="distributed" vertical="center" shrinkToFit="1"/>
      <protection/>
    </xf>
    <xf numFmtId="185" fontId="5" fillId="0" borderId="0" xfId="15" applyNumberFormat="1" applyFont="1" applyAlignment="1" applyProtection="1">
      <alignment horizontal="distributed" vertical="center"/>
      <protection/>
    </xf>
    <xf numFmtId="185" fontId="5" fillId="0" borderId="0" xfId="15" applyNumberFormat="1" applyFont="1" applyAlignment="1">
      <alignment vertical="center"/>
      <protection/>
    </xf>
    <xf numFmtId="185" fontId="5" fillId="0" borderId="0" xfId="15" applyNumberFormat="1" applyFont="1" applyAlignment="1" applyProtection="1">
      <alignment horizontal="left" vertical="center"/>
      <protection/>
    </xf>
    <xf numFmtId="185" fontId="17" fillId="0" borderId="0" xfId="15" applyNumberFormat="1" applyFont="1" applyBorder="1" applyAlignment="1" applyProtection="1" quotePrefix="1">
      <alignment horizontal="left" vertical="center"/>
      <protection/>
    </xf>
    <xf numFmtId="185" fontId="1" fillId="0" borderId="0" xfId="15" applyNumberFormat="1" applyFont="1" applyBorder="1" applyAlignment="1" applyProtection="1">
      <alignment vertical="center"/>
      <protection/>
    </xf>
    <xf numFmtId="185" fontId="19" fillId="0" borderId="1" xfId="15" applyNumberFormat="1" applyFont="1" applyBorder="1" applyAlignment="1" applyProtection="1">
      <alignment horizontal="left" vertical="center"/>
      <protection/>
    </xf>
    <xf numFmtId="185" fontId="12" fillId="0" borderId="1" xfId="15" applyNumberFormat="1" applyFont="1" applyBorder="1" applyAlignment="1" applyProtection="1">
      <alignment vertical="center"/>
      <protection locked="0"/>
    </xf>
    <xf numFmtId="185" fontId="12" fillId="0" borderId="1" xfId="15" applyNumberFormat="1" applyFont="1" applyBorder="1" applyAlignment="1" applyProtection="1">
      <alignment vertical="center"/>
      <protection/>
    </xf>
    <xf numFmtId="185" fontId="0" fillId="0" borderId="0" xfId="15" applyNumberFormat="1" applyFont="1" applyBorder="1" applyAlignment="1">
      <alignment horizontal="center"/>
      <protection/>
    </xf>
    <xf numFmtId="185" fontId="10" fillId="0" borderId="0" xfId="15" applyNumberFormat="1" applyFont="1" applyAlignment="1" applyProtection="1">
      <alignment horizontal="left"/>
      <protection locked="0"/>
    </xf>
    <xf numFmtId="185" fontId="0" fillId="0" borderId="0" xfId="15" applyNumberFormat="1" applyFont="1" applyProtection="1">
      <alignment/>
      <protection locked="0"/>
    </xf>
    <xf numFmtId="185" fontId="11" fillId="0" borderId="0" xfId="15" applyNumberFormat="1" applyFont="1" applyAlignment="1" applyProtection="1" quotePrefix="1">
      <alignment horizontal="left"/>
      <protection locked="0"/>
    </xf>
    <xf numFmtId="185" fontId="20" fillId="0" borderId="0" xfId="15" applyNumberFormat="1" applyFont="1" applyProtection="1">
      <alignment/>
      <protection locked="0"/>
    </xf>
    <xf numFmtId="185" fontId="6" fillId="0" borderId="0" xfId="15" applyNumberFormat="1" applyFont="1" applyProtection="1">
      <alignment/>
      <protection locked="0"/>
    </xf>
    <xf numFmtId="185" fontId="6" fillId="0" borderId="0" xfId="15" applyNumberFormat="1" applyFont="1">
      <alignment/>
      <protection/>
    </xf>
    <xf numFmtId="185" fontId="5" fillId="0" borderId="0" xfId="15" applyNumberFormat="1" applyFont="1" applyAlignment="1">
      <alignment vertical="top"/>
      <protection/>
    </xf>
    <xf numFmtId="185" fontId="14" fillId="0" borderId="0" xfId="16" applyNumberFormat="1" applyFont="1" applyAlignment="1" applyProtection="1" quotePrefix="1">
      <alignment horizontal="left"/>
      <protection/>
    </xf>
    <xf numFmtId="185" fontId="0" fillId="0" borderId="0" xfId="16" applyNumberFormat="1" applyFont="1" applyProtection="1">
      <alignment/>
      <protection/>
    </xf>
    <xf numFmtId="185" fontId="0" fillId="0" borderId="0" xfId="16" applyNumberFormat="1" applyFont="1" applyAlignment="1" applyProtection="1">
      <alignment/>
      <protection/>
    </xf>
    <xf numFmtId="185" fontId="5" fillId="0" borderId="0" xfId="16" applyNumberFormat="1" applyFont="1" applyAlignment="1" applyProtection="1" quotePrefix="1">
      <alignment horizontal="centerContinuous"/>
      <protection/>
    </xf>
    <xf numFmtId="185" fontId="0" fillId="0" borderId="0" xfId="16" applyNumberFormat="1" applyFont="1" applyAlignment="1" applyProtection="1">
      <alignment horizontal="center"/>
      <protection/>
    </xf>
    <xf numFmtId="185" fontId="11" fillId="0" borderId="0" xfId="16" applyNumberFormat="1" applyFont="1" applyAlignment="1" applyProtection="1" quotePrefix="1">
      <alignment horizontal="right"/>
      <protection/>
    </xf>
    <xf numFmtId="185" fontId="14" fillId="0" borderId="0" xfId="16" applyNumberFormat="1" applyFont="1" applyAlignment="1" applyProtection="1">
      <alignment horizontal="right"/>
      <protection/>
    </xf>
    <xf numFmtId="185" fontId="6" fillId="0" borderId="0" xfId="16" applyNumberFormat="1" applyFont="1" applyBorder="1" applyAlignment="1" applyProtection="1">
      <alignment horizontal="left"/>
      <protection/>
    </xf>
    <xf numFmtId="185" fontId="0" fillId="0" borderId="1" xfId="16" applyNumberFormat="1" applyFont="1" applyBorder="1" applyProtection="1">
      <alignment/>
      <protection/>
    </xf>
    <xf numFmtId="185" fontId="0" fillId="0" borderId="0" xfId="16" applyNumberFormat="1" applyFont="1" applyBorder="1" applyProtection="1">
      <alignment/>
      <protection/>
    </xf>
    <xf numFmtId="185" fontId="11" fillId="0" borderId="0" xfId="16" applyNumberFormat="1" applyFont="1" applyAlignment="1" applyProtection="1">
      <alignment horizontal="left" vertical="top"/>
      <protection/>
    </xf>
    <xf numFmtId="185" fontId="7" fillId="0" borderId="0" xfId="16" applyNumberFormat="1" applyFont="1" applyProtection="1">
      <alignment/>
      <protection/>
    </xf>
    <xf numFmtId="185" fontId="11" fillId="0" borderId="0" xfId="16" applyNumberFormat="1" applyFont="1" applyAlignment="1" applyProtection="1">
      <alignment horizontal="right" vertical="top"/>
      <protection/>
    </xf>
    <xf numFmtId="185" fontId="8" fillId="0" borderId="2" xfId="16" applyNumberFormat="1" applyFont="1" applyBorder="1" applyAlignment="1" applyProtection="1">
      <alignment horizontal="center" vertical="center"/>
      <protection/>
    </xf>
    <xf numFmtId="185" fontId="0" fillId="0" borderId="3" xfId="16" applyNumberFormat="1" applyFont="1" applyBorder="1" applyAlignment="1" applyProtection="1">
      <alignment vertical="center"/>
      <protection/>
    </xf>
    <xf numFmtId="185" fontId="8" fillId="0" borderId="3" xfId="16" applyNumberFormat="1" applyFont="1" applyBorder="1" applyAlignment="1" applyProtection="1">
      <alignment vertical="center"/>
      <protection/>
    </xf>
    <xf numFmtId="185" fontId="8" fillId="0" borderId="0" xfId="16" applyNumberFormat="1" applyFont="1" applyAlignment="1" applyProtection="1">
      <alignment vertical="center"/>
      <protection/>
    </xf>
    <xf numFmtId="185" fontId="8" fillId="0" borderId="4" xfId="16" applyNumberFormat="1" applyFont="1" applyBorder="1" applyAlignment="1" applyProtection="1">
      <alignment horizontal="distributed" vertical="center" wrapText="1"/>
      <protection/>
    </xf>
    <xf numFmtId="185" fontId="8" fillId="0" borderId="5" xfId="16" applyNumberFormat="1" applyFont="1" applyBorder="1" applyAlignment="1" applyProtection="1">
      <alignment horizontal="distributed" vertical="center" wrapText="1"/>
      <protection/>
    </xf>
    <xf numFmtId="185" fontId="8" fillId="0" borderId="4" xfId="16" applyNumberFormat="1" applyFont="1" applyBorder="1" applyAlignment="1" applyProtection="1">
      <alignment horizontal="distributed" vertical="center"/>
      <protection/>
    </xf>
    <xf numFmtId="185" fontId="8" fillId="0" borderId="1" xfId="16" applyNumberFormat="1" applyFont="1" applyBorder="1" applyAlignment="1" applyProtection="1">
      <alignment vertical="center"/>
      <protection/>
    </xf>
    <xf numFmtId="185" fontId="8" fillId="0" borderId="0" xfId="16" applyNumberFormat="1" applyFont="1" applyBorder="1" applyAlignment="1" applyProtection="1" quotePrefix="1">
      <alignment horizontal="left" vertical="center"/>
      <protection/>
    </xf>
    <xf numFmtId="185" fontId="8" fillId="0" borderId="0" xfId="16" applyNumberFormat="1" applyFont="1" applyBorder="1" applyAlignment="1" applyProtection="1">
      <alignment horizontal="centerContinuous" vertical="center" wrapText="1"/>
      <protection/>
    </xf>
    <xf numFmtId="185" fontId="8" fillId="0" borderId="0" xfId="16" applyNumberFormat="1" applyFont="1" applyBorder="1" applyAlignment="1">
      <alignment horizontal="center" vertical="center"/>
      <protection/>
    </xf>
    <xf numFmtId="185" fontId="8" fillId="0" borderId="0" xfId="16" applyNumberFormat="1" applyFont="1" applyBorder="1" applyAlignment="1" applyProtection="1" quotePrefix="1">
      <alignment horizontal="center" vertical="center"/>
      <protection/>
    </xf>
    <xf numFmtId="185" fontId="8" fillId="0" borderId="0" xfId="16" applyNumberFormat="1" applyFont="1" applyBorder="1" applyAlignment="1" applyProtection="1">
      <alignment horizontal="left" vertical="center"/>
      <protection/>
    </xf>
    <xf numFmtId="185" fontId="8" fillId="0" borderId="0" xfId="16" applyNumberFormat="1" applyFont="1" applyBorder="1" applyAlignment="1" applyProtection="1">
      <alignment vertical="center"/>
      <protection/>
    </xf>
    <xf numFmtId="185" fontId="8" fillId="0" borderId="0" xfId="16" applyNumberFormat="1" applyFont="1" applyBorder="1" applyAlignment="1" applyProtection="1">
      <alignment horizontal="distributed" vertical="center"/>
      <protection/>
    </xf>
    <xf numFmtId="185" fontId="8" fillId="0" borderId="0" xfId="16" applyNumberFormat="1" applyFont="1" applyBorder="1" applyAlignment="1" applyProtection="1">
      <alignment horizontal="center" vertical="center"/>
      <protection/>
    </xf>
    <xf numFmtId="185" fontId="12" fillId="0" borderId="0" xfId="16" applyNumberFormat="1" applyFont="1" applyAlignment="1">
      <alignment vertical="center"/>
      <protection/>
    </xf>
    <xf numFmtId="185" fontId="8" fillId="0" borderId="0" xfId="16" applyNumberFormat="1" applyFont="1" applyAlignment="1">
      <alignment vertical="center"/>
      <protection/>
    </xf>
    <xf numFmtId="185" fontId="17" fillId="0" borderId="0" xfId="16" applyNumberFormat="1" applyFont="1" applyAlignment="1" applyProtection="1">
      <alignment horizontal="center" vertical="center"/>
      <protection/>
    </xf>
    <xf numFmtId="185" fontId="12" fillId="0" borderId="0" xfId="16" applyNumberFormat="1" applyFont="1" applyAlignment="1" applyProtection="1">
      <alignment vertical="center"/>
      <protection/>
    </xf>
    <xf numFmtId="185" fontId="1" fillId="0" borderId="0" xfId="16" applyNumberFormat="1" applyFont="1" applyAlignment="1" applyProtection="1">
      <alignment vertical="center"/>
      <protection/>
    </xf>
    <xf numFmtId="185" fontId="18" fillId="0" borderId="0" xfId="16" applyNumberFormat="1" applyFont="1" applyAlignment="1" applyProtection="1">
      <alignment vertical="center"/>
      <protection/>
    </xf>
    <xf numFmtId="185" fontId="5" fillId="0" borderId="0" xfId="16" applyNumberFormat="1" applyFont="1" applyAlignment="1" applyProtection="1" quotePrefix="1">
      <alignment horizontal="distributed" vertical="center"/>
      <protection/>
    </xf>
    <xf numFmtId="185" fontId="4" fillId="0" borderId="0" xfId="16" applyNumberFormat="1" applyFont="1" applyAlignment="1" applyProtection="1">
      <alignment vertical="center"/>
      <protection locked="0"/>
    </xf>
    <xf numFmtId="185" fontId="4" fillId="0" borderId="0" xfId="16" applyNumberFormat="1" applyFont="1" applyAlignment="1" applyProtection="1">
      <alignment vertical="center"/>
      <protection/>
    </xf>
    <xf numFmtId="185" fontId="4" fillId="0" borderId="0" xfId="16" applyNumberFormat="1" applyFont="1" applyAlignment="1" applyProtection="1">
      <alignment horizontal="right" vertical="center"/>
      <protection/>
    </xf>
    <xf numFmtId="185" fontId="0" fillId="0" borderId="0" xfId="16" applyNumberFormat="1" applyFont="1" applyAlignment="1">
      <alignment vertical="center"/>
      <protection/>
    </xf>
    <xf numFmtId="185" fontId="9" fillId="0" borderId="0" xfId="16" applyNumberFormat="1" applyFont="1" applyAlignment="1" applyProtection="1">
      <alignment horizontal="distributed" vertical="center"/>
      <protection/>
    </xf>
    <xf numFmtId="185" fontId="10" fillId="0" borderId="0" xfId="16" applyNumberFormat="1" applyFont="1" applyAlignment="1" applyProtection="1">
      <alignment vertical="center"/>
      <protection locked="0"/>
    </xf>
    <xf numFmtId="185" fontId="10" fillId="0" borderId="0" xfId="16" applyNumberFormat="1" applyFont="1" applyAlignment="1" applyProtection="1">
      <alignment vertical="center"/>
      <protection/>
    </xf>
    <xf numFmtId="185" fontId="9" fillId="0" borderId="0" xfId="16" applyNumberFormat="1" applyFont="1" applyAlignment="1" applyProtection="1">
      <alignment horizontal="right" vertical="center"/>
      <protection/>
    </xf>
    <xf numFmtId="185" fontId="4" fillId="0" borderId="0" xfId="16" applyNumberFormat="1" applyFont="1" applyAlignment="1">
      <alignment vertical="center"/>
      <protection/>
    </xf>
    <xf numFmtId="185" fontId="5" fillId="0" borderId="0" xfId="16" applyNumberFormat="1" applyFont="1" applyFill="1" applyAlignment="1" applyProtection="1" quotePrefix="1">
      <alignment horizontal="distributed" vertical="center"/>
      <protection/>
    </xf>
    <xf numFmtId="185" fontId="4" fillId="0" borderId="0" xfId="16" applyNumberFormat="1" applyFont="1" applyFill="1" applyAlignment="1" applyProtection="1">
      <alignment vertical="center"/>
      <protection locked="0"/>
    </xf>
    <xf numFmtId="185" fontId="4" fillId="0" borderId="0" xfId="16" applyNumberFormat="1" applyFont="1" applyFill="1" applyAlignment="1" applyProtection="1">
      <alignment vertical="center"/>
      <protection/>
    </xf>
    <xf numFmtId="185" fontId="4" fillId="0" borderId="0" xfId="16" applyNumberFormat="1" applyFont="1" applyFill="1" applyAlignment="1" applyProtection="1">
      <alignment horizontal="right" vertical="center"/>
      <protection/>
    </xf>
    <xf numFmtId="185" fontId="0" fillId="0" borderId="0" xfId="16" applyNumberFormat="1" applyFont="1" applyFill="1" applyAlignment="1">
      <alignment vertical="center"/>
      <protection/>
    </xf>
    <xf numFmtId="185" fontId="0" fillId="0" borderId="0" xfId="16" applyNumberFormat="1" applyFont="1" applyAlignment="1" applyProtection="1">
      <alignment vertical="center"/>
      <protection locked="0"/>
    </xf>
    <xf numFmtId="185" fontId="16" fillId="0" borderId="0" xfId="16" applyNumberFormat="1" applyFont="1" applyFill="1" applyAlignment="1" applyProtection="1">
      <alignment horizontal="distributed" vertical="center"/>
      <protection/>
    </xf>
    <xf numFmtId="185" fontId="16" fillId="0" borderId="0" xfId="16" applyNumberFormat="1" applyFont="1" applyAlignment="1" applyProtection="1">
      <alignment horizontal="distributed" vertical="center"/>
      <protection/>
    </xf>
    <xf numFmtId="185" fontId="0" fillId="0" borderId="0" xfId="16" applyNumberFormat="1" applyFont="1" applyAlignment="1" applyProtection="1">
      <alignment horizontal="distributed" vertical="center"/>
      <protection/>
    </xf>
    <xf numFmtId="185" fontId="0" fillId="0" borderId="0" xfId="16" applyNumberFormat="1" applyFont="1" applyAlignment="1" applyProtection="1">
      <alignment horizontal="right" vertical="center"/>
      <protection/>
    </xf>
    <xf numFmtId="185" fontId="0" fillId="0" borderId="0" xfId="16" applyNumberFormat="1" applyFont="1" applyAlignment="1" applyProtection="1">
      <alignment vertical="center"/>
      <protection/>
    </xf>
    <xf numFmtId="185" fontId="5" fillId="0" borderId="0" xfId="16" applyNumberFormat="1" applyFont="1" applyFill="1" applyAlignment="1" applyProtection="1">
      <alignment horizontal="distributed" vertical="center"/>
      <protection/>
    </xf>
    <xf numFmtId="185" fontId="5" fillId="0" borderId="0" xfId="16" applyNumberFormat="1" applyFont="1" applyAlignment="1" applyProtection="1">
      <alignment horizontal="distributed" vertical="center"/>
      <protection/>
    </xf>
    <xf numFmtId="185" fontId="5" fillId="0" borderId="0" xfId="16" applyNumberFormat="1" applyFont="1" applyAlignment="1" applyProtection="1">
      <alignment horizontal="left" vertical="center"/>
      <protection/>
    </xf>
    <xf numFmtId="185" fontId="17" fillId="0" borderId="0" xfId="16" applyNumberFormat="1" applyFont="1" applyBorder="1" applyAlignment="1" applyProtection="1">
      <alignment horizontal="center" vertical="center"/>
      <protection/>
    </xf>
    <xf numFmtId="185" fontId="1" fillId="0" borderId="0" xfId="16" applyNumberFormat="1" applyFont="1" applyBorder="1" applyAlignment="1" applyProtection="1">
      <alignment vertical="center"/>
      <protection/>
    </xf>
    <xf numFmtId="185" fontId="19" fillId="0" borderId="1" xfId="16" applyNumberFormat="1" applyFont="1" applyBorder="1" applyAlignment="1" applyProtection="1">
      <alignment horizontal="left" vertical="center"/>
      <protection/>
    </xf>
    <xf numFmtId="185" fontId="12" fillId="0" borderId="1" xfId="16" applyNumberFormat="1" applyFont="1" applyBorder="1" applyAlignment="1" applyProtection="1">
      <alignment vertical="center"/>
      <protection locked="0"/>
    </xf>
    <xf numFmtId="185" fontId="12" fillId="0" borderId="1" xfId="16" applyNumberFormat="1" applyFont="1" applyBorder="1" applyAlignment="1" applyProtection="1">
      <alignment vertical="center"/>
      <protection/>
    </xf>
    <xf numFmtId="185" fontId="11" fillId="0" borderId="0" xfId="16" applyNumberFormat="1" applyFont="1" applyAlignment="1" applyProtection="1" quotePrefix="1">
      <alignment horizontal="left" vertical="center"/>
      <protection/>
    </xf>
    <xf numFmtId="185" fontId="5" fillId="0" borderId="0" xfId="16" applyNumberFormat="1" applyFont="1" applyAlignment="1" applyProtection="1">
      <alignment vertical="center"/>
      <protection locked="0"/>
    </xf>
    <xf numFmtId="185" fontId="0" fillId="0" borderId="0" xfId="16" applyNumberFormat="1" applyFont="1" applyBorder="1" applyAlignment="1">
      <alignment vertical="center"/>
      <protection/>
    </xf>
    <xf numFmtId="185" fontId="0" fillId="0" borderId="0" xfId="16" applyNumberFormat="1" applyFont="1" applyBorder="1" applyAlignment="1">
      <alignment horizontal="center" vertical="center"/>
      <protection/>
    </xf>
    <xf numFmtId="185" fontId="10" fillId="0" borderId="0" xfId="16" applyNumberFormat="1" applyFont="1" applyAlignment="1" applyProtection="1">
      <alignment horizontal="left" vertical="center"/>
      <protection/>
    </xf>
    <xf numFmtId="185" fontId="0" fillId="0" borderId="0" xfId="16" applyNumberFormat="1" applyFont="1" applyAlignment="1">
      <alignment horizontal="center" vertical="center"/>
      <protection/>
    </xf>
    <xf numFmtId="185" fontId="5" fillId="0" borderId="0" xfId="16" applyNumberFormat="1" applyFont="1" applyAlignment="1">
      <alignment vertical="center"/>
      <protection/>
    </xf>
    <xf numFmtId="185" fontId="11" fillId="0" borderId="0" xfId="16" applyNumberFormat="1" applyFont="1" applyAlignment="1" applyProtection="1" quotePrefix="1">
      <alignment horizontal="left"/>
      <protection/>
    </xf>
    <xf numFmtId="185" fontId="0" fillId="0" borderId="0" xfId="16" applyNumberFormat="1" applyFont="1" applyProtection="1">
      <alignment/>
      <protection locked="0"/>
    </xf>
    <xf numFmtId="185" fontId="0" fillId="0" borderId="0" xfId="16" applyNumberFormat="1" applyFont="1">
      <alignment/>
      <protection/>
    </xf>
    <xf numFmtId="185" fontId="0" fillId="0" borderId="0" xfId="16" applyNumberFormat="1" applyFont="1" applyAlignment="1">
      <alignment/>
      <protection/>
    </xf>
    <xf numFmtId="185" fontId="0" fillId="0" borderId="0" xfId="16" applyNumberFormat="1" applyFont="1" applyAlignment="1">
      <alignment horizontal="center"/>
      <protection/>
    </xf>
    <xf numFmtId="185" fontId="20" fillId="0" borderId="0" xfId="16" applyNumberFormat="1" applyFont="1" applyProtection="1">
      <alignment/>
      <protection/>
    </xf>
    <xf numFmtId="185" fontId="6" fillId="0" borderId="0" xfId="16" applyNumberFormat="1" applyFont="1" applyProtection="1">
      <alignment/>
      <protection/>
    </xf>
    <xf numFmtId="185" fontId="26" fillId="0" borderId="6" xfId="15" applyNumberFormat="1" applyFont="1" applyBorder="1" applyAlignment="1" applyProtection="1">
      <alignment horizontal="left" vertical="top" wrapText="1"/>
      <protection locked="0"/>
    </xf>
    <xf numFmtId="185" fontId="23" fillId="0" borderId="0" xfId="15" applyNumberFormat="1" applyFont="1" applyAlignment="1">
      <alignment horizontal="distributed" vertical="center"/>
      <protection/>
    </xf>
    <xf numFmtId="185" fontId="25" fillId="0" borderId="0" xfId="15" applyNumberFormat="1" applyFont="1" applyAlignment="1">
      <alignment horizontal="distributed" vertical="center"/>
      <protection/>
    </xf>
    <xf numFmtId="185" fontId="8" fillId="0" borderId="7" xfId="15" applyNumberFormat="1" applyFont="1" applyBorder="1" applyAlignment="1" applyProtection="1">
      <alignment horizontal="distributed" vertical="center"/>
      <protection/>
    </xf>
    <xf numFmtId="185" fontId="8" fillId="0" borderId="8" xfId="15" applyNumberFormat="1" applyFont="1" applyBorder="1" applyAlignment="1" applyProtection="1">
      <alignment horizontal="distributed" vertical="center"/>
      <protection/>
    </xf>
    <xf numFmtId="185" fontId="8" fillId="0" borderId="9" xfId="15" applyNumberFormat="1" applyFont="1" applyBorder="1" applyAlignment="1" applyProtection="1">
      <alignment horizontal="distributed" vertical="center"/>
      <protection/>
    </xf>
    <xf numFmtId="185" fontId="8" fillId="0" borderId="10" xfId="15" applyNumberFormat="1" applyFont="1" applyBorder="1" applyAlignment="1" applyProtection="1">
      <alignment horizontal="distributed" vertical="center"/>
      <protection/>
    </xf>
    <xf numFmtId="185" fontId="8" fillId="0" borderId="11" xfId="15" applyNumberFormat="1" applyFont="1" applyBorder="1" applyAlignment="1" applyProtection="1">
      <alignment horizontal="distributed" vertical="center"/>
      <protection/>
    </xf>
    <xf numFmtId="185" fontId="8" fillId="0" borderId="12" xfId="15" applyNumberFormat="1" applyFont="1" applyBorder="1" applyAlignment="1" applyProtection="1">
      <alignment horizontal="distributed" vertical="center"/>
      <protection/>
    </xf>
    <xf numFmtId="185" fontId="23" fillId="0" borderId="0" xfId="15" applyNumberFormat="1" applyFont="1" applyAlignment="1" applyProtection="1">
      <alignment horizontal="distributed" vertical="center"/>
      <protection/>
    </xf>
    <xf numFmtId="185" fontId="23" fillId="0" borderId="0" xfId="15" applyNumberFormat="1" applyFont="1" applyAlignment="1" applyProtection="1" quotePrefix="1">
      <alignment horizontal="distributed" vertical="center"/>
      <protection/>
    </xf>
    <xf numFmtId="185" fontId="8" fillId="0" borderId="13" xfId="15" applyNumberFormat="1" applyFont="1" applyBorder="1" applyAlignment="1">
      <alignment horizontal="distributed" vertical="center"/>
      <protection/>
    </xf>
    <xf numFmtId="185" fontId="0" fillId="0" borderId="0" xfId="15" applyNumberFormat="1" applyFont="1" applyBorder="1" applyAlignment="1">
      <alignment horizontal="distributed" vertical="center"/>
      <protection/>
    </xf>
    <xf numFmtId="185" fontId="0" fillId="0" borderId="14" xfId="15" applyNumberFormat="1" applyFont="1" applyBorder="1" applyAlignment="1">
      <alignment horizontal="distributed" vertical="center"/>
      <protection/>
    </xf>
    <xf numFmtId="185" fontId="0" fillId="0" borderId="15" xfId="15" applyNumberFormat="1" applyFont="1" applyBorder="1" applyAlignment="1">
      <alignment horizontal="distributed" vertical="center"/>
      <protection/>
    </xf>
    <xf numFmtId="185" fontId="8" fillId="0" borderId="10" xfId="15" applyNumberFormat="1" applyFont="1" applyBorder="1" applyAlignment="1">
      <alignment horizontal="distributed" vertical="center"/>
      <protection/>
    </xf>
    <xf numFmtId="185" fontId="8" fillId="0" borderId="11" xfId="15" applyNumberFormat="1" applyFont="1" applyBorder="1" applyAlignment="1">
      <alignment horizontal="distributed" vertical="center"/>
      <protection/>
    </xf>
    <xf numFmtId="185" fontId="8" fillId="0" borderId="12" xfId="15" applyNumberFormat="1" applyFont="1" applyBorder="1" applyAlignment="1">
      <alignment horizontal="distributed" vertical="center"/>
      <protection/>
    </xf>
    <xf numFmtId="185" fontId="8" fillId="0" borderId="14" xfId="15" applyNumberFormat="1" applyFont="1" applyBorder="1" applyAlignment="1" applyProtection="1">
      <alignment horizontal="distributed" vertical="center"/>
      <protection/>
    </xf>
    <xf numFmtId="185" fontId="8" fillId="0" borderId="15" xfId="15" applyNumberFormat="1" applyFont="1" applyBorder="1" applyAlignment="1" applyProtection="1">
      <alignment horizontal="distributed" vertical="center"/>
      <protection/>
    </xf>
    <xf numFmtId="185" fontId="8" fillId="0" borderId="16" xfId="15" applyNumberFormat="1" applyFont="1" applyBorder="1" applyAlignment="1" applyProtection="1">
      <alignment horizontal="distributed" vertical="center"/>
      <protection/>
    </xf>
    <xf numFmtId="185" fontId="0" fillId="0" borderId="16" xfId="15" applyNumberFormat="1" applyFont="1" applyBorder="1" applyAlignment="1">
      <alignment horizontal="distributed" vertical="center"/>
      <protection/>
    </xf>
    <xf numFmtId="185" fontId="8" fillId="0" borderId="14" xfId="15" applyNumberFormat="1" applyFont="1" applyBorder="1" applyAlignment="1">
      <alignment horizontal="distributed" vertical="center"/>
      <protection/>
    </xf>
    <xf numFmtId="185" fontId="8" fillId="0" borderId="15" xfId="15" applyNumberFormat="1" applyFont="1" applyBorder="1" applyAlignment="1">
      <alignment horizontal="distributed" vertical="center"/>
      <protection/>
    </xf>
    <xf numFmtId="185" fontId="8" fillId="0" borderId="16" xfId="15" applyNumberFormat="1" applyFont="1" applyBorder="1" applyAlignment="1">
      <alignment horizontal="distributed" vertical="center"/>
      <protection/>
    </xf>
    <xf numFmtId="185" fontId="8" fillId="0" borderId="13" xfId="16" applyNumberFormat="1" applyFont="1" applyBorder="1" applyAlignment="1" applyProtection="1">
      <alignment horizontal="distributed" vertical="center"/>
      <protection/>
    </xf>
    <xf numFmtId="185" fontId="0" fillId="0" borderId="0" xfId="16" applyNumberFormat="1" applyFont="1" applyBorder="1" applyAlignment="1" applyProtection="1">
      <alignment horizontal="distributed" vertical="center"/>
      <protection/>
    </xf>
    <xf numFmtId="185" fontId="0" fillId="0" borderId="14" xfId="16" applyNumberFormat="1" applyFont="1" applyBorder="1" applyAlignment="1" applyProtection="1">
      <alignment horizontal="distributed" vertical="center"/>
      <protection/>
    </xf>
    <xf numFmtId="185" fontId="0" fillId="0" borderId="15" xfId="16" applyNumberFormat="1" applyFont="1" applyBorder="1" applyAlignment="1" applyProtection="1">
      <alignment horizontal="distributed" vertical="center"/>
      <protection/>
    </xf>
    <xf numFmtId="185" fontId="8" fillId="0" borderId="10" xfId="16" applyNumberFormat="1" applyFont="1" applyBorder="1" applyAlignment="1" applyProtection="1">
      <alignment horizontal="distributed" vertical="center"/>
      <protection/>
    </xf>
    <xf numFmtId="185" fontId="8" fillId="0" borderId="11" xfId="16" applyNumberFormat="1" applyFont="1" applyBorder="1" applyAlignment="1" applyProtection="1">
      <alignment horizontal="distributed" vertical="center"/>
      <protection/>
    </xf>
    <xf numFmtId="185" fontId="8" fillId="0" borderId="12" xfId="16" applyNumberFormat="1" applyFont="1" applyBorder="1" applyAlignment="1" applyProtection="1">
      <alignment horizontal="distributed" vertical="center"/>
      <protection/>
    </xf>
    <xf numFmtId="185" fontId="8" fillId="0" borderId="14" xfId="16" applyNumberFormat="1" applyFont="1" applyBorder="1" applyAlignment="1" applyProtection="1">
      <alignment horizontal="distributed" vertical="center"/>
      <protection/>
    </xf>
    <xf numFmtId="185" fontId="8" fillId="0" borderId="15" xfId="16" applyNumberFormat="1" applyFont="1" applyBorder="1" applyAlignment="1" applyProtection="1">
      <alignment horizontal="distributed" vertical="center"/>
      <protection/>
    </xf>
    <xf numFmtId="185" fontId="8" fillId="0" borderId="16" xfId="16" applyNumberFormat="1" applyFont="1" applyBorder="1" applyAlignment="1" applyProtection="1">
      <alignment horizontal="distributed" vertical="center"/>
      <protection/>
    </xf>
    <xf numFmtId="185" fontId="0" fillId="0" borderId="16" xfId="16" applyNumberFormat="1" applyFont="1" applyBorder="1" applyAlignment="1" applyProtection="1">
      <alignment horizontal="distributed" vertical="center"/>
      <protection/>
    </xf>
    <xf numFmtId="185" fontId="23" fillId="0" borderId="0" xfId="16" applyNumberFormat="1" applyFont="1" applyAlignment="1" applyProtection="1">
      <alignment horizontal="distributed" vertical="center"/>
      <protection/>
    </xf>
    <xf numFmtId="185" fontId="8" fillId="0" borderId="7" xfId="16" applyNumberFormat="1" applyFont="1" applyBorder="1" applyAlignment="1" applyProtection="1">
      <alignment horizontal="distributed" vertical="center"/>
      <protection/>
    </xf>
    <xf numFmtId="185" fontId="8" fillId="0" borderId="8" xfId="16" applyNumberFormat="1" applyFont="1" applyBorder="1" applyAlignment="1" applyProtection="1">
      <alignment horizontal="distributed" vertical="center"/>
      <protection/>
    </xf>
    <xf numFmtId="185" fontId="8" fillId="0" borderId="9" xfId="16" applyNumberFormat="1" applyFont="1" applyBorder="1" applyAlignment="1" applyProtection="1">
      <alignment horizontal="distributed" vertical="center"/>
      <protection/>
    </xf>
    <xf numFmtId="185" fontId="23" fillId="0" borderId="0" xfId="16" applyNumberFormat="1" applyFont="1" applyAlignment="1" applyProtection="1" quotePrefix="1">
      <alignment horizontal="distributed" vertical="center"/>
      <protection/>
    </xf>
    <xf numFmtId="185" fontId="25" fillId="0" borderId="0" xfId="16" applyNumberFormat="1" applyFont="1" applyAlignment="1" applyProtection="1">
      <alignment horizontal="distributed" vertical="center"/>
      <protection/>
    </xf>
    <xf numFmtId="185" fontId="28" fillId="0" borderId="0" xfId="16" applyNumberFormat="1" applyFont="1" applyAlignment="1" applyProtection="1">
      <alignment horizontal="distributed" vertical="center"/>
      <protection/>
    </xf>
  </cellXfs>
  <cellStyles count="8">
    <cellStyle name="Normal" xfId="0"/>
    <cellStyle name="一般_丁五繳納各項稅捐及規費綜計表(決算數)" xfId="15"/>
    <cellStyle name="一般_丁五繳納各項稅捐及規費綜計表(預算數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2"/>
  <sheetViews>
    <sheetView tabSelected="1" view="pageBreakPreview" zoomScale="75" zoomScaleNormal="75" zoomScaleSheetLayoutView="75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3" sqref="F13"/>
    </sheetView>
  </sheetViews>
  <sheetFormatPr defaultColWidth="11.77734375" defaultRowHeight="15.75"/>
  <cols>
    <col min="1" max="1" width="33.4453125" style="80" customWidth="1"/>
    <col min="2" max="2" width="13.3359375" style="2" customWidth="1"/>
    <col min="3" max="3" width="13.77734375" style="2" customWidth="1"/>
    <col min="4" max="4" width="10.99609375" style="2" customWidth="1"/>
    <col min="5" max="5" width="13.6640625" style="2" customWidth="1"/>
    <col min="6" max="6" width="13.3359375" style="3" customWidth="1"/>
    <col min="7" max="7" width="10.6640625" style="2" customWidth="1"/>
    <col min="8" max="8" width="8.6640625" style="2" customWidth="1"/>
    <col min="9" max="9" width="10.5546875" style="2" customWidth="1"/>
    <col min="10" max="10" width="11.21484375" style="2" customWidth="1"/>
    <col min="11" max="11" width="13.4453125" style="2" customWidth="1"/>
    <col min="12" max="12" width="9.3359375" style="2" customWidth="1"/>
    <col min="13" max="13" width="11.3359375" style="2" customWidth="1"/>
    <col min="14" max="14" width="10.99609375" style="2" customWidth="1"/>
    <col min="15" max="15" width="9.5546875" style="2" customWidth="1"/>
    <col min="16" max="16" width="12.88671875" style="5" customWidth="1"/>
    <col min="17" max="17" width="11.3359375" style="2" customWidth="1"/>
    <col min="18" max="18" width="10.88671875" style="2" customWidth="1"/>
    <col min="19" max="19" width="8.21484375" style="2" customWidth="1"/>
    <col min="20" max="20" width="8.77734375" style="2" customWidth="1"/>
    <col min="21" max="21" width="9.5546875" style="2" customWidth="1"/>
    <col min="22" max="22" width="8.5546875" style="2" customWidth="1"/>
    <col min="23" max="23" width="9.21484375" style="2" customWidth="1"/>
    <col min="24" max="24" width="8.5546875" style="2" customWidth="1"/>
    <col min="25" max="25" width="33.4453125" style="2" customWidth="1"/>
    <col min="26" max="26" width="14.4453125" style="2" customWidth="1"/>
    <col min="27" max="27" width="13.6640625" style="2" customWidth="1"/>
    <col min="28" max="28" width="13.5546875" style="2" customWidth="1"/>
    <col min="29" max="29" width="14.21484375" style="2" customWidth="1"/>
    <col min="30" max="30" width="15.77734375" style="2" customWidth="1"/>
    <col min="31" max="31" width="15.10546875" style="2" customWidth="1"/>
    <col min="32" max="32" width="12.99609375" style="2" customWidth="1"/>
    <col min="33" max="33" width="18.21484375" style="2" customWidth="1"/>
    <col min="34" max="34" width="17.3359375" style="2" customWidth="1"/>
    <col min="35" max="35" width="14.5546875" style="2" customWidth="1"/>
    <col min="36" max="36" width="15.6640625" style="2" customWidth="1"/>
    <col min="37" max="37" width="17.10546875" style="2" customWidth="1"/>
    <col min="38" max="38" width="16.77734375" style="2" customWidth="1"/>
    <col min="39" max="40" width="16.4453125" style="2" customWidth="1"/>
    <col min="41" max="41" width="16.5546875" style="2" customWidth="1"/>
    <col min="42" max="42" width="12.77734375" style="2" bestFit="1" customWidth="1"/>
    <col min="43" max="16384" width="11.77734375" style="2" customWidth="1"/>
  </cols>
  <sheetData>
    <row r="1" spans="1:40" ht="33" customHeight="1">
      <c r="A1" s="1"/>
      <c r="K1" s="4"/>
      <c r="R1" s="1"/>
      <c r="S1" s="6"/>
      <c r="X1" s="7"/>
      <c r="Y1" s="1"/>
      <c r="AN1" s="7"/>
    </row>
    <row r="2" spans="3:40" s="8" customFormat="1" ht="57" customHeight="1">
      <c r="C2" s="169" t="s">
        <v>33</v>
      </c>
      <c r="D2" s="169"/>
      <c r="E2" s="169"/>
      <c r="F2" s="169"/>
      <c r="G2" s="169"/>
      <c r="H2" s="169"/>
      <c r="I2" s="169"/>
      <c r="J2" s="169"/>
      <c r="K2" s="169" t="s">
        <v>34</v>
      </c>
      <c r="L2" s="170"/>
      <c r="M2" s="170"/>
      <c r="N2" s="170"/>
      <c r="O2" s="170"/>
      <c r="P2" s="170"/>
      <c r="R2" s="9"/>
      <c r="S2" s="10"/>
      <c r="X2" s="11"/>
      <c r="AA2" s="169" t="s">
        <v>35</v>
      </c>
      <c r="AB2" s="170"/>
      <c r="AC2" s="170"/>
      <c r="AD2" s="170"/>
      <c r="AE2" s="170"/>
      <c r="AF2" s="170"/>
      <c r="AG2" s="161" t="s">
        <v>36</v>
      </c>
      <c r="AH2" s="162"/>
      <c r="AI2" s="162"/>
      <c r="AJ2" s="162"/>
      <c r="AK2" s="162"/>
      <c r="AN2" s="11"/>
    </row>
    <row r="3" spans="1:40" ht="23.25" customHeight="1" thickBot="1">
      <c r="A3" s="12" t="s">
        <v>0</v>
      </c>
      <c r="G3" s="13"/>
      <c r="M3" s="14"/>
      <c r="Q3" s="15"/>
      <c r="R3" s="16"/>
      <c r="X3" s="17" t="s">
        <v>12</v>
      </c>
      <c r="Y3" s="17"/>
      <c r="AN3" s="17" t="s">
        <v>12</v>
      </c>
    </row>
    <row r="4" spans="1:40" s="21" customFormat="1" ht="33" customHeight="1">
      <c r="A4" s="163" t="s">
        <v>37</v>
      </c>
      <c r="B4" s="18"/>
      <c r="C4" s="19"/>
      <c r="D4" s="19"/>
      <c r="E4" s="19"/>
      <c r="F4" s="19"/>
      <c r="G4" s="20" t="s">
        <v>38</v>
      </c>
      <c r="H4" s="19"/>
      <c r="I4" s="19"/>
      <c r="J4" s="19"/>
      <c r="K4" s="19"/>
      <c r="L4" s="19"/>
      <c r="M4" s="19"/>
      <c r="N4" s="20" t="s">
        <v>39</v>
      </c>
      <c r="O4" s="19"/>
      <c r="P4" s="19"/>
      <c r="Q4" s="19"/>
      <c r="R4" s="19"/>
      <c r="S4" s="19"/>
      <c r="T4" s="19"/>
      <c r="U4" s="20" t="s">
        <v>40</v>
      </c>
      <c r="V4" s="19"/>
      <c r="W4" s="19"/>
      <c r="X4" s="19"/>
      <c r="Y4" s="163" t="s">
        <v>37</v>
      </c>
      <c r="Z4" s="19"/>
      <c r="AA4" s="19"/>
      <c r="AB4" s="19"/>
      <c r="AC4" s="20" t="s">
        <v>38</v>
      </c>
      <c r="AD4" s="19"/>
      <c r="AE4" s="19"/>
      <c r="AF4" s="19"/>
      <c r="AG4" s="19"/>
      <c r="AH4" s="20" t="s">
        <v>39</v>
      </c>
      <c r="AI4" s="19"/>
      <c r="AJ4" s="19"/>
      <c r="AK4" s="19"/>
      <c r="AL4" s="20" t="s">
        <v>40</v>
      </c>
      <c r="AM4" s="19"/>
      <c r="AN4" s="19"/>
    </row>
    <row r="5" spans="1:40" s="21" customFormat="1" ht="33.75" customHeight="1">
      <c r="A5" s="164"/>
      <c r="B5" s="178" t="s">
        <v>41</v>
      </c>
      <c r="C5" s="179"/>
      <c r="D5" s="179"/>
      <c r="E5" s="179"/>
      <c r="F5" s="179"/>
      <c r="G5" s="179"/>
      <c r="H5" s="179"/>
      <c r="I5" s="179"/>
      <c r="J5" s="180"/>
      <c r="K5" s="178" t="s">
        <v>42</v>
      </c>
      <c r="L5" s="179"/>
      <c r="M5" s="179"/>
      <c r="N5" s="179"/>
      <c r="O5" s="179"/>
      <c r="P5" s="179"/>
      <c r="Q5" s="179"/>
      <c r="R5" s="179"/>
      <c r="S5" s="179"/>
      <c r="T5" s="174"/>
      <c r="U5" s="174"/>
      <c r="V5" s="174"/>
      <c r="W5" s="174"/>
      <c r="X5" s="181"/>
      <c r="Y5" s="164"/>
      <c r="Z5" s="182" t="s">
        <v>43</v>
      </c>
      <c r="AA5" s="183"/>
      <c r="AB5" s="183"/>
      <c r="AC5" s="183"/>
      <c r="AD5" s="183"/>
      <c r="AE5" s="183"/>
      <c r="AF5" s="184"/>
      <c r="AG5" s="171" t="s">
        <v>44</v>
      </c>
      <c r="AH5" s="172"/>
      <c r="AI5" s="172"/>
      <c r="AJ5" s="172"/>
      <c r="AK5" s="172"/>
      <c r="AL5" s="172"/>
      <c r="AM5" s="172"/>
      <c r="AN5" s="172"/>
    </row>
    <row r="6" spans="1:40" s="21" customFormat="1" ht="32.25" customHeight="1">
      <c r="A6" s="164"/>
      <c r="B6" s="166" t="s">
        <v>45</v>
      </c>
      <c r="C6" s="167"/>
      <c r="D6" s="167"/>
      <c r="E6" s="167"/>
      <c r="F6" s="168"/>
      <c r="G6" s="166" t="s">
        <v>46</v>
      </c>
      <c r="H6" s="167"/>
      <c r="I6" s="167"/>
      <c r="J6" s="168"/>
      <c r="K6" s="166" t="s">
        <v>45</v>
      </c>
      <c r="L6" s="167"/>
      <c r="M6" s="167"/>
      <c r="N6" s="167"/>
      <c r="O6" s="167"/>
      <c r="P6" s="167"/>
      <c r="Q6" s="168"/>
      <c r="R6" s="166" t="s">
        <v>46</v>
      </c>
      <c r="S6" s="167"/>
      <c r="T6" s="167"/>
      <c r="U6" s="167"/>
      <c r="V6" s="167"/>
      <c r="W6" s="167"/>
      <c r="X6" s="168"/>
      <c r="Y6" s="164"/>
      <c r="Z6" s="175" t="s">
        <v>47</v>
      </c>
      <c r="AA6" s="176"/>
      <c r="AB6" s="176"/>
      <c r="AC6" s="176"/>
      <c r="AD6" s="176"/>
      <c r="AE6" s="176"/>
      <c r="AF6" s="177"/>
      <c r="AG6" s="173"/>
      <c r="AH6" s="174"/>
      <c r="AI6" s="174"/>
      <c r="AJ6" s="174"/>
      <c r="AK6" s="174"/>
      <c r="AL6" s="174"/>
      <c r="AM6" s="174"/>
      <c r="AN6" s="174"/>
    </row>
    <row r="7" spans="1:42" s="21" customFormat="1" ht="50.25" customHeight="1" thickBot="1">
      <c r="A7" s="165"/>
      <c r="B7" s="22" t="s">
        <v>13</v>
      </c>
      <c r="C7" s="23" t="s">
        <v>14</v>
      </c>
      <c r="D7" s="24" t="s">
        <v>15</v>
      </c>
      <c r="E7" s="24" t="s">
        <v>25</v>
      </c>
      <c r="F7" s="22" t="s">
        <v>26</v>
      </c>
      <c r="G7" s="23" t="s">
        <v>14</v>
      </c>
      <c r="H7" s="24" t="s">
        <v>31</v>
      </c>
      <c r="I7" s="24" t="s">
        <v>25</v>
      </c>
      <c r="J7" s="22" t="s">
        <v>26</v>
      </c>
      <c r="K7" s="24" t="s">
        <v>16</v>
      </c>
      <c r="L7" s="24" t="s">
        <v>17</v>
      </c>
      <c r="M7" s="24" t="s">
        <v>18</v>
      </c>
      <c r="N7" s="23" t="s">
        <v>14</v>
      </c>
      <c r="O7" s="24" t="s">
        <v>15</v>
      </c>
      <c r="P7" s="24" t="s">
        <v>25</v>
      </c>
      <c r="Q7" s="22" t="s">
        <v>26</v>
      </c>
      <c r="R7" s="24" t="s">
        <v>16</v>
      </c>
      <c r="S7" s="24" t="s">
        <v>17</v>
      </c>
      <c r="T7" s="24" t="s">
        <v>18</v>
      </c>
      <c r="U7" s="23" t="s">
        <v>14</v>
      </c>
      <c r="V7" s="24" t="s">
        <v>15</v>
      </c>
      <c r="W7" s="24" t="s">
        <v>25</v>
      </c>
      <c r="X7" s="22" t="s">
        <v>26</v>
      </c>
      <c r="Y7" s="165"/>
      <c r="Z7" s="22" t="s">
        <v>13</v>
      </c>
      <c r="AA7" s="24" t="s">
        <v>16</v>
      </c>
      <c r="AB7" s="24" t="s">
        <v>18</v>
      </c>
      <c r="AC7" s="23" t="s">
        <v>14</v>
      </c>
      <c r="AD7" s="24" t="s">
        <v>15</v>
      </c>
      <c r="AE7" s="24" t="s">
        <v>25</v>
      </c>
      <c r="AF7" s="22" t="s">
        <v>19</v>
      </c>
      <c r="AG7" s="25" t="s">
        <v>13</v>
      </c>
      <c r="AH7" s="24" t="s">
        <v>16</v>
      </c>
      <c r="AI7" s="24" t="s">
        <v>17</v>
      </c>
      <c r="AJ7" s="24" t="s">
        <v>18</v>
      </c>
      <c r="AK7" s="23" t="s">
        <v>32</v>
      </c>
      <c r="AL7" s="24" t="s">
        <v>31</v>
      </c>
      <c r="AM7" s="24" t="s">
        <v>20</v>
      </c>
      <c r="AN7" s="24" t="s">
        <v>26</v>
      </c>
      <c r="AO7" s="26" t="s">
        <v>48</v>
      </c>
      <c r="AP7" s="26" t="s">
        <v>49</v>
      </c>
    </row>
    <row r="8" spans="1:40" s="35" customFormat="1" ht="15" customHeight="1">
      <c r="A8" s="27"/>
      <c r="B8" s="28"/>
      <c r="C8" s="29"/>
      <c r="D8" s="30"/>
      <c r="E8" s="31"/>
      <c r="F8" s="32"/>
      <c r="G8" s="33"/>
      <c r="H8" s="29"/>
      <c r="I8" s="30"/>
      <c r="J8" s="29"/>
      <c r="K8" s="29"/>
      <c r="L8" s="29"/>
      <c r="M8" s="29"/>
      <c r="N8" s="29"/>
      <c r="O8" s="29"/>
      <c r="P8" s="34"/>
      <c r="Q8" s="29"/>
      <c r="R8" s="29"/>
      <c r="S8" s="29"/>
      <c r="T8" s="29"/>
      <c r="U8" s="29"/>
      <c r="V8" s="29"/>
      <c r="W8" s="34"/>
      <c r="X8" s="29"/>
      <c r="Y8" s="27"/>
      <c r="Z8" s="29"/>
      <c r="AA8" s="29"/>
      <c r="AB8" s="29"/>
      <c r="AC8" s="29"/>
      <c r="AD8" s="29"/>
      <c r="AE8" s="34"/>
      <c r="AF8" s="30"/>
      <c r="AG8" s="34"/>
      <c r="AH8" s="34"/>
      <c r="AI8" s="34"/>
      <c r="AJ8" s="34"/>
      <c r="AK8" s="34"/>
      <c r="AL8" s="34"/>
      <c r="AM8" s="34"/>
      <c r="AN8" s="34"/>
    </row>
    <row r="9" spans="1:42" s="38" customFormat="1" ht="31.5" customHeight="1">
      <c r="A9" s="36" t="s">
        <v>27</v>
      </c>
      <c r="B9" s="37">
        <f aca="true" t="shared" si="0" ref="B9:X9">B10</f>
        <v>17415</v>
      </c>
      <c r="C9" s="37">
        <f t="shared" si="0"/>
        <v>152302</v>
      </c>
      <c r="D9" s="37">
        <f t="shared" si="0"/>
        <v>0</v>
      </c>
      <c r="E9" s="37">
        <f t="shared" si="0"/>
        <v>169717</v>
      </c>
      <c r="F9" s="37">
        <f t="shared" si="0"/>
        <v>537</v>
      </c>
      <c r="G9" s="37">
        <f t="shared" si="0"/>
        <v>0</v>
      </c>
      <c r="H9" s="37">
        <f t="shared" si="0"/>
        <v>0</v>
      </c>
      <c r="I9" s="37">
        <f t="shared" si="0"/>
        <v>0</v>
      </c>
      <c r="J9" s="37">
        <f t="shared" si="0"/>
        <v>0</v>
      </c>
      <c r="K9" s="37">
        <f t="shared" si="0"/>
        <v>5121</v>
      </c>
      <c r="L9" s="37">
        <f t="shared" si="0"/>
        <v>0</v>
      </c>
      <c r="M9" s="37">
        <f t="shared" si="0"/>
        <v>2959</v>
      </c>
      <c r="N9" s="37">
        <f t="shared" si="0"/>
        <v>1531</v>
      </c>
      <c r="O9" s="37">
        <f t="shared" si="0"/>
        <v>0</v>
      </c>
      <c r="P9" s="37">
        <f t="shared" si="0"/>
        <v>9611</v>
      </c>
      <c r="Q9" s="37">
        <f t="shared" si="0"/>
        <v>112</v>
      </c>
      <c r="R9" s="37">
        <f t="shared" si="0"/>
        <v>0</v>
      </c>
      <c r="S9" s="37">
        <f t="shared" si="0"/>
        <v>0</v>
      </c>
      <c r="T9" s="37">
        <f t="shared" si="0"/>
        <v>0</v>
      </c>
      <c r="U9" s="37">
        <f t="shared" si="0"/>
        <v>0</v>
      </c>
      <c r="V9" s="37">
        <f t="shared" si="0"/>
        <v>0</v>
      </c>
      <c r="W9" s="37">
        <f t="shared" si="0"/>
        <v>0</v>
      </c>
      <c r="X9" s="37">
        <f t="shared" si="0"/>
        <v>0</v>
      </c>
      <c r="Y9" s="36" t="s">
        <v>50</v>
      </c>
      <c r="Z9" s="37">
        <f aca="true" t="shared" si="1" ref="Z9:AP9">Z10</f>
        <v>0</v>
      </c>
      <c r="AA9" s="37">
        <f t="shared" si="1"/>
        <v>0</v>
      </c>
      <c r="AB9" s="37">
        <f t="shared" si="1"/>
        <v>0</v>
      </c>
      <c r="AC9" s="37">
        <f t="shared" si="1"/>
        <v>3</v>
      </c>
      <c r="AD9" s="37">
        <f t="shared" si="1"/>
        <v>1278</v>
      </c>
      <c r="AE9" s="37">
        <f t="shared" si="1"/>
        <v>1281</v>
      </c>
      <c r="AF9" s="37">
        <f t="shared" si="1"/>
        <v>16</v>
      </c>
      <c r="AG9" s="37">
        <f t="shared" si="1"/>
        <v>17415</v>
      </c>
      <c r="AH9" s="37">
        <f t="shared" si="1"/>
        <v>5121</v>
      </c>
      <c r="AI9" s="37">
        <f t="shared" si="1"/>
        <v>0</v>
      </c>
      <c r="AJ9" s="37">
        <f t="shared" si="1"/>
        <v>2959</v>
      </c>
      <c r="AK9" s="37">
        <f t="shared" si="1"/>
        <v>153836</v>
      </c>
      <c r="AL9" s="37">
        <f t="shared" si="1"/>
        <v>1278</v>
      </c>
      <c r="AM9" s="37">
        <f t="shared" si="1"/>
        <v>180609</v>
      </c>
      <c r="AN9" s="37">
        <f t="shared" si="1"/>
        <v>665</v>
      </c>
      <c r="AO9" s="38">
        <f t="shared" si="1"/>
        <v>0</v>
      </c>
      <c r="AP9" s="38">
        <f t="shared" si="1"/>
        <v>0</v>
      </c>
    </row>
    <row r="10" spans="1:42" s="44" customFormat="1" ht="31.5" customHeight="1">
      <c r="A10" s="39" t="s">
        <v>1</v>
      </c>
      <c r="B10" s="40">
        <v>17415</v>
      </c>
      <c r="C10" s="40">
        <v>152302</v>
      </c>
      <c r="D10" s="40"/>
      <c r="E10" s="41">
        <f>SUM(B10:D10)</f>
        <v>169717</v>
      </c>
      <c r="F10" s="40">
        <v>537</v>
      </c>
      <c r="G10" s="40"/>
      <c r="H10" s="40"/>
      <c r="I10" s="41">
        <f>SUM(G10:H10)</f>
        <v>0</v>
      </c>
      <c r="J10" s="40"/>
      <c r="K10" s="40">
        <v>5121</v>
      </c>
      <c r="L10" s="40"/>
      <c r="M10" s="40">
        <v>2959</v>
      </c>
      <c r="N10" s="40">
        <v>1531</v>
      </c>
      <c r="O10" s="40"/>
      <c r="P10" s="42">
        <f>SUM(K10:O10)</f>
        <v>9611</v>
      </c>
      <c r="Q10" s="40">
        <v>112</v>
      </c>
      <c r="R10" s="40"/>
      <c r="S10" s="40"/>
      <c r="T10" s="40"/>
      <c r="U10" s="40"/>
      <c r="V10" s="40"/>
      <c r="W10" s="42">
        <f>SUM(R10:V10)</f>
        <v>0</v>
      </c>
      <c r="X10" s="40"/>
      <c r="Y10" s="39" t="s">
        <v>1</v>
      </c>
      <c r="Z10" s="40"/>
      <c r="AA10" s="40"/>
      <c r="AB10" s="40"/>
      <c r="AC10" s="40">
        <v>3</v>
      </c>
      <c r="AD10" s="40">
        <v>1278</v>
      </c>
      <c r="AE10" s="41">
        <f>SUM(Z10:AD10)</f>
        <v>1281</v>
      </c>
      <c r="AF10" s="40">
        <v>16</v>
      </c>
      <c r="AG10" s="41">
        <f>B10+Z10</f>
        <v>17415</v>
      </c>
      <c r="AH10" s="41">
        <f>K10+R10+AA10</f>
        <v>5121</v>
      </c>
      <c r="AI10" s="41">
        <f>L10+S10</f>
        <v>0</v>
      </c>
      <c r="AJ10" s="41">
        <f>M10+T10+AB10</f>
        <v>2959</v>
      </c>
      <c r="AK10" s="41">
        <f>C10+G10+N10+U10+AC10</f>
        <v>153836</v>
      </c>
      <c r="AL10" s="41">
        <f>D10+H10+O10+V10+AD10</f>
        <v>1278</v>
      </c>
      <c r="AM10" s="41">
        <f>SUM(AG10:AL10)</f>
        <v>180609</v>
      </c>
      <c r="AN10" s="41">
        <f>F10+J10+Q10+X10+AF10</f>
        <v>665</v>
      </c>
      <c r="AO10" s="43"/>
      <c r="AP10" s="43"/>
    </row>
    <row r="11" spans="1:40" s="44" customFormat="1" ht="20.25" customHeight="1">
      <c r="A11" s="45"/>
      <c r="B11" s="46"/>
      <c r="C11" s="46"/>
      <c r="D11" s="46"/>
      <c r="E11" s="47"/>
      <c r="F11" s="47"/>
      <c r="G11" s="46"/>
      <c r="H11" s="46"/>
      <c r="I11" s="47"/>
      <c r="J11" s="46"/>
      <c r="K11" s="46"/>
      <c r="L11" s="46"/>
      <c r="M11" s="46"/>
      <c r="N11" s="46"/>
      <c r="O11" s="46"/>
      <c r="P11" s="48"/>
      <c r="Q11" s="46"/>
      <c r="R11" s="46"/>
      <c r="S11" s="46"/>
      <c r="T11" s="46"/>
      <c r="U11" s="46"/>
      <c r="V11" s="46"/>
      <c r="W11" s="48"/>
      <c r="X11" s="46"/>
      <c r="Y11" s="45"/>
      <c r="Z11" s="46"/>
      <c r="AA11" s="46"/>
      <c r="AB11" s="46"/>
      <c r="AC11" s="46"/>
      <c r="AD11" s="46"/>
      <c r="AE11" s="47"/>
      <c r="AF11" s="46"/>
      <c r="AG11" s="47"/>
      <c r="AH11" s="47"/>
      <c r="AI11" s="47"/>
      <c r="AJ11" s="47"/>
      <c r="AK11" s="47"/>
      <c r="AL11" s="47"/>
      <c r="AM11" s="47"/>
      <c r="AN11" s="47"/>
    </row>
    <row r="12" spans="1:42" s="38" customFormat="1" ht="31.5" customHeight="1">
      <c r="A12" s="36" t="s">
        <v>51</v>
      </c>
      <c r="B12" s="49">
        <f aca="true" t="shared" si="2" ref="B12:X12">SUM(B13:B19)</f>
        <v>2153839</v>
      </c>
      <c r="C12" s="49">
        <f t="shared" si="2"/>
        <v>66470493</v>
      </c>
      <c r="D12" s="49">
        <f t="shared" si="2"/>
        <v>383033</v>
      </c>
      <c r="E12" s="49">
        <f t="shared" si="2"/>
        <v>69007365</v>
      </c>
      <c r="F12" s="49">
        <f t="shared" si="2"/>
        <v>10746853</v>
      </c>
      <c r="G12" s="49">
        <f t="shared" si="2"/>
        <v>109568</v>
      </c>
      <c r="H12" s="49">
        <f t="shared" si="2"/>
        <v>416</v>
      </c>
      <c r="I12" s="49">
        <f t="shared" si="2"/>
        <v>109984</v>
      </c>
      <c r="J12" s="49">
        <f t="shared" si="2"/>
        <v>39862</v>
      </c>
      <c r="K12" s="49">
        <f t="shared" si="2"/>
        <v>3615499</v>
      </c>
      <c r="L12" s="49">
        <f t="shared" si="2"/>
        <v>4251</v>
      </c>
      <c r="M12" s="49">
        <f t="shared" si="2"/>
        <v>776730</v>
      </c>
      <c r="N12" s="49">
        <f t="shared" si="2"/>
        <v>108653</v>
      </c>
      <c r="O12" s="49">
        <f t="shared" si="2"/>
        <v>2307</v>
      </c>
      <c r="P12" s="49">
        <f t="shared" si="2"/>
        <v>4507440</v>
      </c>
      <c r="Q12" s="49">
        <f t="shared" si="2"/>
        <v>971885</v>
      </c>
      <c r="R12" s="49">
        <f t="shared" si="2"/>
        <v>152461</v>
      </c>
      <c r="S12" s="49">
        <f t="shared" si="2"/>
        <v>473</v>
      </c>
      <c r="T12" s="49">
        <f t="shared" si="2"/>
        <v>9990</v>
      </c>
      <c r="U12" s="49">
        <f t="shared" si="2"/>
        <v>81686</v>
      </c>
      <c r="V12" s="49">
        <f t="shared" si="2"/>
        <v>1630</v>
      </c>
      <c r="W12" s="49">
        <f t="shared" si="2"/>
        <v>246240</v>
      </c>
      <c r="X12" s="49">
        <f t="shared" si="2"/>
        <v>101620</v>
      </c>
      <c r="Y12" s="36" t="s">
        <v>51</v>
      </c>
      <c r="Z12" s="49">
        <f aca="true" t="shared" si="3" ref="Z12:AP12">SUM(Z13:Z19)</f>
        <v>0</v>
      </c>
      <c r="AA12" s="49">
        <f t="shared" si="3"/>
        <v>0</v>
      </c>
      <c r="AB12" s="49">
        <f t="shared" si="3"/>
        <v>854</v>
      </c>
      <c r="AC12" s="49">
        <f t="shared" si="3"/>
        <v>2</v>
      </c>
      <c r="AD12" s="49">
        <f t="shared" si="3"/>
        <v>73201</v>
      </c>
      <c r="AE12" s="49">
        <f t="shared" si="3"/>
        <v>74057</v>
      </c>
      <c r="AF12" s="49">
        <f t="shared" si="3"/>
        <v>1558</v>
      </c>
      <c r="AG12" s="49">
        <f t="shared" si="3"/>
        <v>2153839</v>
      </c>
      <c r="AH12" s="49">
        <f t="shared" si="3"/>
        <v>3767960</v>
      </c>
      <c r="AI12" s="49">
        <f t="shared" si="3"/>
        <v>4724</v>
      </c>
      <c r="AJ12" s="49">
        <f t="shared" si="3"/>
        <v>787574</v>
      </c>
      <c r="AK12" s="49">
        <f t="shared" si="3"/>
        <v>66770402</v>
      </c>
      <c r="AL12" s="49">
        <f t="shared" si="3"/>
        <v>460587</v>
      </c>
      <c r="AM12" s="49">
        <f t="shared" si="3"/>
        <v>73945086</v>
      </c>
      <c r="AN12" s="49">
        <f t="shared" si="3"/>
        <v>11861778</v>
      </c>
      <c r="AO12" s="38">
        <f t="shared" si="3"/>
        <v>31529601369</v>
      </c>
      <c r="AP12" s="38">
        <f t="shared" si="3"/>
        <v>0</v>
      </c>
    </row>
    <row r="13" spans="1:42" s="55" customFormat="1" ht="31.5" customHeight="1">
      <c r="A13" s="50" t="s">
        <v>2</v>
      </c>
      <c r="B13" s="51"/>
      <c r="C13" s="51">
        <v>482760</v>
      </c>
      <c r="D13" s="51"/>
      <c r="E13" s="52">
        <f aca="true" t="shared" si="4" ref="E13:E19">SUM(B13:D13)</f>
        <v>482760</v>
      </c>
      <c r="F13" s="51"/>
      <c r="G13" s="51"/>
      <c r="H13" s="51"/>
      <c r="I13" s="52">
        <f aca="true" t="shared" si="5" ref="I13:I19">SUM(G13:H13)</f>
        <v>0</v>
      </c>
      <c r="J13" s="51"/>
      <c r="K13" s="51">
        <v>1384187</v>
      </c>
      <c r="L13" s="51">
        <v>4251</v>
      </c>
      <c r="M13" s="51">
        <v>108631</v>
      </c>
      <c r="N13" s="51">
        <v>5809</v>
      </c>
      <c r="O13" s="51">
        <v>2307</v>
      </c>
      <c r="P13" s="53">
        <f aca="true" t="shared" si="6" ref="P13:P19">SUM(K13:O13)</f>
        <v>1505185</v>
      </c>
      <c r="Q13" s="51">
        <v>36378</v>
      </c>
      <c r="R13" s="51"/>
      <c r="S13" s="51">
        <v>473</v>
      </c>
      <c r="T13" s="51"/>
      <c r="U13" s="51">
        <v>100</v>
      </c>
      <c r="V13" s="51"/>
      <c r="W13" s="53">
        <f aca="true" t="shared" si="7" ref="W13:W19">SUM(R13:V13)</f>
        <v>573</v>
      </c>
      <c r="X13" s="51">
        <v>20</v>
      </c>
      <c r="Y13" s="50" t="s">
        <v>2</v>
      </c>
      <c r="Z13" s="51"/>
      <c r="AA13" s="51"/>
      <c r="AB13" s="51">
        <v>854</v>
      </c>
      <c r="AC13" s="51"/>
      <c r="AD13" s="51">
        <v>1918</v>
      </c>
      <c r="AE13" s="52">
        <f aca="true" t="shared" si="8" ref="AE13:AE19">SUM(Z13:AD13)</f>
        <v>2772</v>
      </c>
      <c r="AF13" s="51">
        <v>1520</v>
      </c>
      <c r="AG13" s="52">
        <f aca="true" t="shared" si="9" ref="AG13:AG19">B13+Z13</f>
        <v>0</v>
      </c>
      <c r="AH13" s="52">
        <f aca="true" t="shared" si="10" ref="AH13:AH19">K13+R13+AA13</f>
        <v>1384187</v>
      </c>
      <c r="AI13" s="52">
        <f aca="true" t="shared" si="11" ref="AI13:AI19">L13+S13</f>
        <v>4724</v>
      </c>
      <c r="AJ13" s="52">
        <f aca="true" t="shared" si="12" ref="AJ13:AJ19">M13+T13+AB13</f>
        <v>109485</v>
      </c>
      <c r="AK13" s="52">
        <f aca="true" t="shared" si="13" ref="AK13:AL19">C13+G13+N13+U13+AC13</f>
        <v>488669</v>
      </c>
      <c r="AL13" s="52">
        <f t="shared" si="13"/>
        <v>4225</v>
      </c>
      <c r="AM13" s="52">
        <f aca="true" t="shared" si="14" ref="AM13:AM19">SUM(AG13:AL13)</f>
        <v>1991290</v>
      </c>
      <c r="AN13" s="52">
        <f aca="true" t="shared" si="15" ref="AN13:AN19">F13+J13+Q13+X13+AF13</f>
        <v>37918</v>
      </c>
      <c r="AO13" s="54">
        <v>1220009756</v>
      </c>
      <c r="AP13" s="54"/>
    </row>
    <row r="14" spans="1:42" s="55" customFormat="1" ht="31.5" customHeight="1">
      <c r="A14" s="50" t="s">
        <v>3</v>
      </c>
      <c r="B14" s="51"/>
      <c r="C14" s="51">
        <v>4886</v>
      </c>
      <c r="D14" s="51"/>
      <c r="E14" s="52">
        <f t="shared" si="4"/>
        <v>4886</v>
      </c>
      <c r="F14" s="51">
        <v>15504</v>
      </c>
      <c r="G14" s="51">
        <v>1661</v>
      </c>
      <c r="H14" s="51"/>
      <c r="I14" s="52">
        <f t="shared" si="5"/>
        <v>1661</v>
      </c>
      <c r="J14" s="51">
        <v>1689</v>
      </c>
      <c r="K14" s="51">
        <v>47189</v>
      </c>
      <c r="L14" s="51"/>
      <c r="M14" s="51">
        <v>19106</v>
      </c>
      <c r="N14" s="51">
        <v>14050</v>
      </c>
      <c r="O14" s="51"/>
      <c r="P14" s="53">
        <f t="shared" si="6"/>
        <v>80345</v>
      </c>
      <c r="Q14" s="51">
        <v>15583</v>
      </c>
      <c r="R14" s="51"/>
      <c r="S14" s="51"/>
      <c r="T14" s="51"/>
      <c r="U14" s="51"/>
      <c r="V14" s="51"/>
      <c r="W14" s="53">
        <f t="shared" si="7"/>
        <v>0</v>
      </c>
      <c r="X14" s="51"/>
      <c r="Y14" s="50" t="s">
        <v>3</v>
      </c>
      <c r="Z14" s="51"/>
      <c r="AA14" s="51"/>
      <c r="AB14" s="51"/>
      <c r="AC14" s="51"/>
      <c r="AD14" s="51"/>
      <c r="AE14" s="52">
        <f t="shared" si="8"/>
        <v>0</v>
      </c>
      <c r="AF14" s="51"/>
      <c r="AG14" s="52">
        <f t="shared" si="9"/>
        <v>0</v>
      </c>
      <c r="AH14" s="52">
        <f t="shared" si="10"/>
        <v>47189</v>
      </c>
      <c r="AI14" s="52">
        <f t="shared" si="11"/>
        <v>0</v>
      </c>
      <c r="AJ14" s="52">
        <f t="shared" si="12"/>
        <v>19106</v>
      </c>
      <c r="AK14" s="52">
        <f t="shared" si="13"/>
        <v>20597</v>
      </c>
      <c r="AL14" s="52">
        <f t="shared" si="13"/>
        <v>0</v>
      </c>
      <c r="AM14" s="52">
        <f t="shared" si="14"/>
        <v>86892</v>
      </c>
      <c r="AN14" s="52">
        <f t="shared" si="15"/>
        <v>32776</v>
      </c>
      <c r="AO14" s="54"/>
      <c r="AP14" s="54"/>
    </row>
    <row r="15" spans="1:42" s="44" customFormat="1" ht="31.5" customHeight="1">
      <c r="A15" s="39" t="s">
        <v>4</v>
      </c>
      <c r="B15" s="40">
        <v>2113259</v>
      </c>
      <c r="C15" s="40">
        <v>65543077</v>
      </c>
      <c r="D15" s="40">
        <v>383033</v>
      </c>
      <c r="E15" s="41">
        <f t="shared" si="4"/>
        <v>68039369</v>
      </c>
      <c r="F15" s="40">
        <v>9770446</v>
      </c>
      <c r="G15" s="40">
        <v>26277</v>
      </c>
      <c r="H15" s="40"/>
      <c r="I15" s="41">
        <f t="shared" si="5"/>
        <v>26277</v>
      </c>
      <c r="J15" s="40">
        <v>4200</v>
      </c>
      <c r="K15" s="40">
        <v>994918</v>
      </c>
      <c r="L15" s="40"/>
      <c r="M15" s="40">
        <v>356251</v>
      </c>
      <c r="N15" s="40">
        <v>26213</v>
      </c>
      <c r="O15" s="40"/>
      <c r="P15" s="42">
        <f t="shared" si="6"/>
        <v>1377382</v>
      </c>
      <c r="Q15" s="40">
        <v>438598</v>
      </c>
      <c r="R15" s="40"/>
      <c r="S15" s="40"/>
      <c r="T15" s="40"/>
      <c r="U15" s="40">
        <v>4752</v>
      </c>
      <c r="V15" s="40"/>
      <c r="W15" s="42">
        <f t="shared" si="7"/>
        <v>4752</v>
      </c>
      <c r="X15" s="40">
        <v>426</v>
      </c>
      <c r="Y15" s="39" t="s">
        <v>4</v>
      </c>
      <c r="Z15" s="40"/>
      <c r="AA15" s="40"/>
      <c r="AB15" s="40"/>
      <c r="AC15" s="40"/>
      <c r="AD15" s="40"/>
      <c r="AE15" s="41">
        <f t="shared" si="8"/>
        <v>0</v>
      </c>
      <c r="AF15" s="40"/>
      <c r="AG15" s="41">
        <f t="shared" si="9"/>
        <v>2113259</v>
      </c>
      <c r="AH15" s="41">
        <f t="shared" si="10"/>
        <v>994918</v>
      </c>
      <c r="AI15" s="41">
        <f t="shared" si="11"/>
        <v>0</v>
      </c>
      <c r="AJ15" s="41">
        <f t="shared" si="12"/>
        <v>356251</v>
      </c>
      <c r="AK15" s="41">
        <f t="shared" si="13"/>
        <v>65600319</v>
      </c>
      <c r="AL15" s="41">
        <f t="shared" si="13"/>
        <v>383033</v>
      </c>
      <c r="AM15" s="41">
        <f t="shared" si="14"/>
        <v>69447780</v>
      </c>
      <c r="AN15" s="41">
        <f t="shared" si="15"/>
        <v>10213670</v>
      </c>
      <c r="AO15" s="43">
        <v>27586888998</v>
      </c>
      <c r="AP15" s="43"/>
    </row>
    <row r="16" spans="1:42" s="44" customFormat="1" ht="31.5" customHeight="1">
      <c r="A16" s="39" t="s">
        <v>5</v>
      </c>
      <c r="B16" s="40"/>
      <c r="C16" s="40">
        <v>63130</v>
      </c>
      <c r="D16" s="40"/>
      <c r="E16" s="41">
        <f t="shared" si="4"/>
        <v>63130</v>
      </c>
      <c r="F16" s="40">
        <v>953536</v>
      </c>
      <c r="G16" s="40">
        <v>48522</v>
      </c>
      <c r="H16" s="40">
        <v>416</v>
      </c>
      <c r="I16" s="41">
        <f t="shared" si="5"/>
        <v>48938</v>
      </c>
      <c r="J16" s="40">
        <v>33973</v>
      </c>
      <c r="K16" s="40">
        <v>991882</v>
      </c>
      <c r="L16" s="40"/>
      <c r="M16" s="40">
        <v>239484</v>
      </c>
      <c r="N16" s="40">
        <v>37879</v>
      </c>
      <c r="O16" s="40"/>
      <c r="P16" s="42">
        <f t="shared" si="6"/>
        <v>1269245</v>
      </c>
      <c r="Q16" s="40">
        <v>460222</v>
      </c>
      <c r="R16" s="40">
        <v>152461</v>
      </c>
      <c r="S16" s="40"/>
      <c r="T16" s="40">
        <v>9990</v>
      </c>
      <c r="U16" s="40">
        <v>72688</v>
      </c>
      <c r="V16" s="40">
        <v>1630</v>
      </c>
      <c r="W16" s="42">
        <f t="shared" si="7"/>
        <v>236769</v>
      </c>
      <c r="X16" s="40">
        <v>101099</v>
      </c>
      <c r="Y16" s="39" t="s">
        <v>5</v>
      </c>
      <c r="Z16" s="43"/>
      <c r="AA16" s="40"/>
      <c r="AB16" s="40"/>
      <c r="AC16" s="40"/>
      <c r="AD16" s="40">
        <v>66761</v>
      </c>
      <c r="AE16" s="41">
        <f t="shared" si="8"/>
        <v>66761</v>
      </c>
      <c r="AF16" s="40">
        <v>12</v>
      </c>
      <c r="AG16" s="41">
        <f t="shared" si="9"/>
        <v>0</v>
      </c>
      <c r="AH16" s="41">
        <f t="shared" si="10"/>
        <v>1144343</v>
      </c>
      <c r="AI16" s="41">
        <f t="shared" si="11"/>
        <v>0</v>
      </c>
      <c r="AJ16" s="41">
        <f t="shared" si="12"/>
        <v>249474</v>
      </c>
      <c r="AK16" s="41">
        <f t="shared" si="13"/>
        <v>222219</v>
      </c>
      <c r="AL16" s="41">
        <f t="shared" si="13"/>
        <v>68807</v>
      </c>
      <c r="AM16" s="41">
        <f t="shared" si="14"/>
        <v>1684843</v>
      </c>
      <c r="AN16" s="41">
        <f t="shared" si="15"/>
        <v>1548842</v>
      </c>
      <c r="AO16" s="43">
        <v>1811074397</v>
      </c>
      <c r="AP16" s="43"/>
    </row>
    <row r="17" spans="1:42" s="55" customFormat="1" ht="31.5" customHeight="1">
      <c r="A17" s="50" t="s">
        <v>6</v>
      </c>
      <c r="B17" s="51">
        <v>151</v>
      </c>
      <c r="C17" s="51">
        <v>361833</v>
      </c>
      <c r="D17" s="51"/>
      <c r="E17" s="52">
        <f t="shared" si="4"/>
        <v>361984</v>
      </c>
      <c r="F17" s="51"/>
      <c r="G17" s="51">
        <v>33108</v>
      </c>
      <c r="H17" s="51"/>
      <c r="I17" s="52">
        <f t="shared" si="5"/>
        <v>33108</v>
      </c>
      <c r="J17" s="51"/>
      <c r="K17" s="51"/>
      <c r="L17" s="51"/>
      <c r="M17" s="51">
        <v>11548</v>
      </c>
      <c r="N17" s="51">
        <v>15452</v>
      </c>
      <c r="O17" s="51"/>
      <c r="P17" s="53">
        <f t="shared" si="6"/>
        <v>27000</v>
      </c>
      <c r="Q17" s="51">
        <v>5735</v>
      </c>
      <c r="R17" s="51"/>
      <c r="S17" s="51"/>
      <c r="T17" s="51"/>
      <c r="U17" s="51"/>
      <c r="V17" s="51"/>
      <c r="W17" s="53">
        <f t="shared" si="7"/>
        <v>0</v>
      </c>
      <c r="X17" s="51"/>
      <c r="Y17" s="50" t="s">
        <v>6</v>
      </c>
      <c r="Z17" s="51"/>
      <c r="AA17" s="51"/>
      <c r="AB17" s="51"/>
      <c r="AC17" s="51">
        <v>2</v>
      </c>
      <c r="AD17" s="51">
        <v>4522</v>
      </c>
      <c r="AE17" s="52">
        <f t="shared" si="8"/>
        <v>4524</v>
      </c>
      <c r="AF17" s="51">
        <v>26</v>
      </c>
      <c r="AG17" s="52">
        <f t="shared" si="9"/>
        <v>151</v>
      </c>
      <c r="AH17" s="52">
        <f t="shared" si="10"/>
        <v>0</v>
      </c>
      <c r="AI17" s="52">
        <f t="shared" si="11"/>
        <v>0</v>
      </c>
      <c r="AJ17" s="52">
        <f t="shared" si="12"/>
        <v>11548</v>
      </c>
      <c r="AK17" s="52">
        <f t="shared" si="13"/>
        <v>410395</v>
      </c>
      <c r="AL17" s="52">
        <f t="shared" si="13"/>
        <v>4522</v>
      </c>
      <c r="AM17" s="52">
        <f t="shared" si="14"/>
        <v>426616</v>
      </c>
      <c r="AN17" s="52">
        <f t="shared" si="15"/>
        <v>5761</v>
      </c>
      <c r="AO17" s="54">
        <v>229324878</v>
      </c>
      <c r="AP17" s="54"/>
    </row>
    <row r="18" spans="1:42" s="55" customFormat="1" ht="31.5" customHeight="1">
      <c r="A18" s="56" t="s">
        <v>22</v>
      </c>
      <c r="B18" s="51"/>
      <c r="C18" s="51">
        <v>14807</v>
      </c>
      <c r="D18" s="51"/>
      <c r="E18" s="52">
        <f t="shared" si="4"/>
        <v>14807</v>
      </c>
      <c r="F18" s="51">
        <v>2031</v>
      </c>
      <c r="G18" s="51"/>
      <c r="H18" s="51"/>
      <c r="I18" s="52">
        <f t="shared" si="5"/>
        <v>0</v>
      </c>
      <c r="J18" s="51"/>
      <c r="K18" s="51">
        <v>84704</v>
      </c>
      <c r="L18" s="51"/>
      <c r="M18" s="51">
        <v>15963</v>
      </c>
      <c r="N18" s="51">
        <v>262</v>
      </c>
      <c r="O18" s="51"/>
      <c r="P18" s="53">
        <f t="shared" si="6"/>
        <v>100929</v>
      </c>
      <c r="Q18" s="51">
        <v>502</v>
      </c>
      <c r="R18" s="51"/>
      <c r="S18" s="51"/>
      <c r="T18" s="51"/>
      <c r="U18" s="51"/>
      <c r="V18" s="51"/>
      <c r="W18" s="53">
        <f t="shared" si="7"/>
        <v>0</v>
      </c>
      <c r="X18" s="51"/>
      <c r="Y18" s="56" t="s">
        <v>22</v>
      </c>
      <c r="Z18" s="51"/>
      <c r="AA18" s="51"/>
      <c r="AB18" s="51"/>
      <c r="AC18" s="51"/>
      <c r="AD18" s="51"/>
      <c r="AE18" s="52">
        <f t="shared" si="8"/>
        <v>0</v>
      </c>
      <c r="AF18" s="51"/>
      <c r="AG18" s="52">
        <f t="shared" si="9"/>
        <v>0</v>
      </c>
      <c r="AH18" s="52">
        <f t="shared" si="10"/>
        <v>84704</v>
      </c>
      <c r="AI18" s="52">
        <f t="shared" si="11"/>
        <v>0</v>
      </c>
      <c r="AJ18" s="52">
        <f t="shared" si="12"/>
        <v>15963</v>
      </c>
      <c r="AK18" s="52">
        <f t="shared" si="13"/>
        <v>15069</v>
      </c>
      <c r="AL18" s="52">
        <f t="shared" si="13"/>
        <v>0</v>
      </c>
      <c r="AM18" s="52">
        <f t="shared" si="14"/>
        <v>115736</v>
      </c>
      <c r="AN18" s="52">
        <f t="shared" si="15"/>
        <v>2533</v>
      </c>
      <c r="AO18" s="54">
        <v>66877062</v>
      </c>
      <c r="AP18" s="54"/>
    </row>
    <row r="19" spans="1:42" s="44" customFormat="1" ht="31.5" customHeight="1">
      <c r="A19" s="57" t="s">
        <v>23</v>
      </c>
      <c r="B19" s="40">
        <v>40429</v>
      </c>
      <c r="C19" s="40"/>
      <c r="D19" s="40"/>
      <c r="E19" s="41">
        <f t="shared" si="4"/>
        <v>40429</v>
      </c>
      <c r="F19" s="40">
        <v>5336</v>
      </c>
      <c r="G19" s="40"/>
      <c r="H19" s="40"/>
      <c r="I19" s="41">
        <f t="shared" si="5"/>
        <v>0</v>
      </c>
      <c r="J19" s="40"/>
      <c r="K19" s="40">
        <v>112619</v>
      </c>
      <c r="L19" s="40"/>
      <c r="M19" s="40">
        <v>25747</v>
      </c>
      <c r="N19" s="40">
        <v>8988</v>
      </c>
      <c r="O19" s="40"/>
      <c r="P19" s="42">
        <f t="shared" si="6"/>
        <v>147354</v>
      </c>
      <c r="Q19" s="40">
        <v>14867</v>
      </c>
      <c r="R19" s="40"/>
      <c r="S19" s="40"/>
      <c r="T19" s="40"/>
      <c r="U19" s="40">
        <v>4146</v>
      </c>
      <c r="V19" s="40"/>
      <c r="W19" s="42">
        <f t="shared" si="7"/>
        <v>4146</v>
      </c>
      <c r="X19" s="40">
        <v>75</v>
      </c>
      <c r="Y19" s="57" t="s">
        <v>23</v>
      </c>
      <c r="Z19" s="40"/>
      <c r="AA19" s="40"/>
      <c r="AB19" s="40"/>
      <c r="AC19" s="40"/>
      <c r="AD19" s="40"/>
      <c r="AE19" s="41">
        <f t="shared" si="8"/>
        <v>0</v>
      </c>
      <c r="AF19" s="40"/>
      <c r="AG19" s="41">
        <f t="shared" si="9"/>
        <v>40429</v>
      </c>
      <c r="AH19" s="41">
        <f t="shared" si="10"/>
        <v>112619</v>
      </c>
      <c r="AI19" s="41">
        <f t="shared" si="11"/>
        <v>0</v>
      </c>
      <c r="AJ19" s="41">
        <f t="shared" si="12"/>
        <v>25747</v>
      </c>
      <c r="AK19" s="41">
        <f t="shared" si="13"/>
        <v>13134</v>
      </c>
      <c r="AL19" s="41">
        <f t="shared" si="13"/>
        <v>0</v>
      </c>
      <c r="AM19" s="41">
        <f t="shared" si="14"/>
        <v>191929</v>
      </c>
      <c r="AN19" s="41">
        <f t="shared" si="15"/>
        <v>20278</v>
      </c>
      <c r="AO19" s="43">
        <v>615426278</v>
      </c>
      <c r="AP19" s="43"/>
    </row>
    <row r="20" spans="1:40" s="44" customFormat="1" ht="21" customHeight="1">
      <c r="A20" s="58"/>
      <c r="B20" s="40"/>
      <c r="C20" s="40"/>
      <c r="D20" s="40"/>
      <c r="E20" s="41"/>
      <c r="F20" s="41"/>
      <c r="G20" s="49"/>
      <c r="H20" s="40"/>
      <c r="I20" s="41"/>
      <c r="J20" s="40"/>
      <c r="K20" s="40"/>
      <c r="L20" s="40"/>
      <c r="M20" s="40"/>
      <c r="N20" s="40"/>
      <c r="O20" s="40"/>
      <c r="P20" s="59"/>
      <c r="Q20" s="40"/>
      <c r="R20" s="40"/>
      <c r="S20" s="40"/>
      <c r="T20" s="40"/>
      <c r="U20" s="40"/>
      <c r="V20" s="40"/>
      <c r="W20" s="59"/>
      <c r="X20" s="40"/>
      <c r="Y20" s="58"/>
      <c r="Z20" s="40"/>
      <c r="AA20" s="40"/>
      <c r="AB20" s="40"/>
      <c r="AC20" s="40"/>
      <c r="AD20" s="40"/>
      <c r="AE20" s="41"/>
      <c r="AF20" s="40"/>
      <c r="AG20" s="41"/>
      <c r="AH20" s="41"/>
      <c r="AI20" s="41"/>
      <c r="AJ20" s="41"/>
      <c r="AK20" s="41"/>
      <c r="AL20" s="41"/>
      <c r="AM20" s="41"/>
      <c r="AN20" s="41"/>
    </row>
    <row r="21" spans="1:42" s="60" customFormat="1" ht="31.5" customHeight="1">
      <c r="A21" s="36" t="s">
        <v>52</v>
      </c>
      <c r="B21" s="49">
        <f aca="true" t="shared" si="16" ref="B21:X21">SUM(B22:B28)</f>
        <v>2834422</v>
      </c>
      <c r="C21" s="49">
        <f t="shared" si="16"/>
        <v>25433071</v>
      </c>
      <c r="D21" s="49">
        <f t="shared" si="16"/>
        <v>0</v>
      </c>
      <c r="E21" s="49">
        <f t="shared" si="16"/>
        <v>28267493</v>
      </c>
      <c r="F21" s="49">
        <f t="shared" si="16"/>
        <v>7940</v>
      </c>
      <c r="G21" s="49">
        <f t="shared" si="16"/>
        <v>298</v>
      </c>
      <c r="H21" s="49">
        <f t="shared" si="16"/>
        <v>0</v>
      </c>
      <c r="I21" s="49">
        <f t="shared" si="16"/>
        <v>298</v>
      </c>
      <c r="J21" s="49">
        <f t="shared" si="16"/>
        <v>0</v>
      </c>
      <c r="K21" s="49">
        <f t="shared" si="16"/>
        <v>1499286</v>
      </c>
      <c r="L21" s="49">
        <f t="shared" si="16"/>
        <v>0</v>
      </c>
      <c r="M21" s="49">
        <f t="shared" si="16"/>
        <v>171303</v>
      </c>
      <c r="N21" s="49">
        <f t="shared" si="16"/>
        <v>227774</v>
      </c>
      <c r="O21" s="49">
        <f t="shared" si="16"/>
        <v>3980041</v>
      </c>
      <c r="P21" s="49">
        <f t="shared" si="16"/>
        <v>5878404</v>
      </c>
      <c r="Q21" s="49">
        <f t="shared" si="16"/>
        <v>100114</v>
      </c>
      <c r="R21" s="49">
        <f t="shared" si="16"/>
        <v>0</v>
      </c>
      <c r="S21" s="49">
        <f t="shared" si="16"/>
        <v>0</v>
      </c>
      <c r="T21" s="49">
        <f t="shared" si="16"/>
        <v>0</v>
      </c>
      <c r="U21" s="49">
        <f t="shared" si="16"/>
        <v>0</v>
      </c>
      <c r="V21" s="49">
        <f t="shared" si="16"/>
        <v>0</v>
      </c>
      <c r="W21" s="49">
        <f t="shared" si="16"/>
        <v>0</v>
      </c>
      <c r="X21" s="49">
        <f t="shared" si="16"/>
        <v>0</v>
      </c>
      <c r="Y21" s="36" t="s">
        <v>52</v>
      </c>
      <c r="Z21" s="49">
        <f aca="true" t="shared" si="17" ref="Z21:AP21">SUM(Z22:Z28)</f>
        <v>161952</v>
      </c>
      <c r="AA21" s="49">
        <f t="shared" si="17"/>
        <v>0</v>
      </c>
      <c r="AB21" s="49">
        <f t="shared" si="17"/>
        <v>0</v>
      </c>
      <c r="AC21" s="49">
        <f t="shared" si="17"/>
        <v>3300</v>
      </c>
      <c r="AD21" s="49">
        <f t="shared" si="17"/>
        <v>126</v>
      </c>
      <c r="AE21" s="49">
        <f t="shared" si="17"/>
        <v>165378</v>
      </c>
      <c r="AF21" s="49">
        <f t="shared" si="17"/>
        <v>12017</v>
      </c>
      <c r="AG21" s="49">
        <f t="shared" si="17"/>
        <v>2996374</v>
      </c>
      <c r="AH21" s="49">
        <f t="shared" si="17"/>
        <v>1499286</v>
      </c>
      <c r="AI21" s="49">
        <f t="shared" si="17"/>
        <v>0</v>
      </c>
      <c r="AJ21" s="49">
        <f t="shared" si="17"/>
        <v>171303</v>
      </c>
      <c r="AK21" s="49">
        <f t="shared" si="17"/>
        <v>25664443</v>
      </c>
      <c r="AL21" s="49">
        <f t="shared" si="17"/>
        <v>3980167</v>
      </c>
      <c r="AM21" s="49">
        <f t="shared" si="17"/>
        <v>34311573</v>
      </c>
      <c r="AN21" s="49">
        <f t="shared" si="17"/>
        <v>120071</v>
      </c>
      <c r="AO21" s="38">
        <f t="shared" si="17"/>
        <v>2217362939</v>
      </c>
      <c r="AP21" s="38">
        <f t="shared" si="17"/>
        <v>0</v>
      </c>
    </row>
    <row r="22" spans="1:42" s="44" customFormat="1" ht="31.5" customHeight="1">
      <c r="A22" s="39" t="s">
        <v>7</v>
      </c>
      <c r="B22" s="40">
        <v>55160</v>
      </c>
      <c r="C22" s="40">
        <v>25978</v>
      </c>
      <c r="D22" s="40"/>
      <c r="E22" s="41">
        <f aca="true" t="shared" si="18" ref="E22:E28">SUM(B22:D22)</f>
        <v>81138</v>
      </c>
      <c r="F22" s="40">
        <v>1787</v>
      </c>
      <c r="G22" s="40">
        <v>298</v>
      </c>
      <c r="H22" s="40"/>
      <c r="I22" s="41">
        <f aca="true" t="shared" si="19" ref="I22:I28">SUM(G22:H22)</f>
        <v>298</v>
      </c>
      <c r="J22" s="40"/>
      <c r="K22" s="40">
        <v>860</v>
      </c>
      <c r="L22" s="40"/>
      <c r="M22" s="40">
        <v>1491</v>
      </c>
      <c r="N22" s="40">
        <v>1068</v>
      </c>
      <c r="O22" s="40"/>
      <c r="P22" s="42">
        <f aca="true" t="shared" si="20" ref="P22:P28">SUM(K22:O22)</f>
        <v>3419</v>
      </c>
      <c r="Q22" s="40">
        <v>15</v>
      </c>
      <c r="R22" s="40"/>
      <c r="S22" s="40"/>
      <c r="T22" s="40"/>
      <c r="U22" s="40"/>
      <c r="V22" s="40"/>
      <c r="W22" s="42">
        <f aca="true" t="shared" si="21" ref="W22:W28">SUM(R22:V22)</f>
        <v>0</v>
      </c>
      <c r="X22" s="40"/>
      <c r="Y22" s="39" t="s">
        <v>7</v>
      </c>
      <c r="Z22" s="40"/>
      <c r="AA22" s="40"/>
      <c r="AB22" s="40"/>
      <c r="AC22" s="40"/>
      <c r="AD22" s="40"/>
      <c r="AE22" s="41">
        <f aca="true" t="shared" si="22" ref="AE22:AE28">SUM(Z22:AD22)</f>
        <v>0</v>
      </c>
      <c r="AF22" s="40">
        <v>105</v>
      </c>
      <c r="AG22" s="41">
        <f aca="true" t="shared" si="23" ref="AG22:AG28">B22+Z22</f>
        <v>55160</v>
      </c>
      <c r="AH22" s="41">
        <f aca="true" t="shared" si="24" ref="AH22:AH28">K22+R22+AA22</f>
        <v>860</v>
      </c>
      <c r="AI22" s="41">
        <f aca="true" t="shared" si="25" ref="AI22:AI28">L22+S22</f>
        <v>0</v>
      </c>
      <c r="AJ22" s="41">
        <f aca="true" t="shared" si="26" ref="AJ22:AJ28">M22+T22+AB22</f>
        <v>1491</v>
      </c>
      <c r="AK22" s="41">
        <f aca="true" t="shared" si="27" ref="AK22:AL28">C22+G22+N22+U22+AC22</f>
        <v>27344</v>
      </c>
      <c r="AL22" s="41">
        <f t="shared" si="27"/>
        <v>0</v>
      </c>
      <c r="AM22" s="41">
        <f aca="true" t="shared" si="28" ref="AM22:AM28">SUM(AG22:AL22)</f>
        <v>84855</v>
      </c>
      <c r="AN22" s="41">
        <f aca="true" t="shared" si="29" ref="AN22:AN28">F22+J22+Q22+X22+AF22</f>
        <v>1907</v>
      </c>
      <c r="AO22" s="43"/>
      <c r="AP22" s="43"/>
    </row>
    <row r="23" spans="1:42" s="55" customFormat="1" ht="31.5" customHeight="1">
      <c r="A23" s="61" t="s">
        <v>53</v>
      </c>
      <c r="B23" s="51">
        <v>307318</v>
      </c>
      <c r="C23" s="51">
        <v>140682</v>
      </c>
      <c r="D23" s="51"/>
      <c r="E23" s="52">
        <f t="shared" si="18"/>
        <v>448000</v>
      </c>
      <c r="F23" s="51">
        <v>1024</v>
      </c>
      <c r="G23" s="51"/>
      <c r="H23" s="51"/>
      <c r="I23" s="52">
        <f t="shared" si="19"/>
        <v>0</v>
      </c>
      <c r="J23" s="51"/>
      <c r="K23" s="51">
        <v>62113</v>
      </c>
      <c r="L23" s="51"/>
      <c r="M23" s="51">
        <v>16812</v>
      </c>
      <c r="N23" s="51">
        <v>16321</v>
      </c>
      <c r="O23" s="51"/>
      <c r="P23" s="53">
        <f t="shared" si="20"/>
        <v>95246</v>
      </c>
      <c r="Q23" s="51">
        <v>5545</v>
      </c>
      <c r="R23" s="51"/>
      <c r="S23" s="51"/>
      <c r="T23" s="51"/>
      <c r="U23" s="51"/>
      <c r="V23" s="51"/>
      <c r="W23" s="53">
        <f t="shared" si="21"/>
        <v>0</v>
      </c>
      <c r="X23" s="51"/>
      <c r="Y23" s="62" t="s">
        <v>53</v>
      </c>
      <c r="Z23" s="51"/>
      <c r="AA23" s="51"/>
      <c r="AB23" s="51"/>
      <c r="AC23" s="51">
        <v>1</v>
      </c>
      <c r="AD23" s="51"/>
      <c r="AE23" s="52">
        <f t="shared" si="22"/>
        <v>1</v>
      </c>
      <c r="AF23" s="51">
        <v>9</v>
      </c>
      <c r="AG23" s="52">
        <f t="shared" si="23"/>
        <v>307318</v>
      </c>
      <c r="AH23" s="52">
        <f t="shared" si="24"/>
        <v>62113</v>
      </c>
      <c r="AI23" s="52">
        <f t="shared" si="25"/>
        <v>0</v>
      </c>
      <c r="AJ23" s="52">
        <f t="shared" si="26"/>
        <v>16812</v>
      </c>
      <c r="AK23" s="52">
        <f t="shared" si="27"/>
        <v>157004</v>
      </c>
      <c r="AL23" s="52">
        <f t="shared" si="27"/>
        <v>0</v>
      </c>
      <c r="AM23" s="52">
        <f t="shared" si="28"/>
        <v>543247</v>
      </c>
      <c r="AN23" s="52">
        <f t="shared" si="29"/>
        <v>6578</v>
      </c>
      <c r="AO23" s="54"/>
      <c r="AP23" s="54"/>
    </row>
    <row r="24" spans="1:42" s="44" customFormat="1" ht="31.5" customHeight="1">
      <c r="A24" s="63" t="s">
        <v>8</v>
      </c>
      <c r="B24" s="40"/>
      <c r="C24" s="40">
        <v>80385</v>
      </c>
      <c r="D24" s="40"/>
      <c r="E24" s="41">
        <f t="shared" si="18"/>
        <v>80385</v>
      </c>
      <c r="F24" s="40">
        <v>53</v>
      </c>
      <c r="G24" s="40"/>
      <c r="H24" s="40"/>
      <c r="I24" s="41">
        <f t="shared" si="19"/>
        <v>0</v>
      </c>
      <c r="J24" s="40"/>
      <c r="K24" s="40">
        <v>710</v>
      </c>
      <c r="L24" s="40"/>
      <c r="M24" s="40">
        <v>1413</v>
      </c>
      <c r="N24" s="40">
        <v>14579</v>
      </c>
      <c r="O24" s="40"/>
      <c r="P24" s="42">
        <f t="shared" si="20"/>
        <v>16702</v>
      </c>
      <c r="Q24" s="40">
        <v>3</v>
      </c>
      <c r="R24" s="40"/>
      <c r="S24" s="40"/>
      <c r="T24" s="40"/>
      <c r="U24" s="40"/>
      <c r="V24" s="40"/>
      <c r="W24" s="42">
        <f t="shared" si="21"/>
        <v>0</v>
      </c>
      <c r="X24" s="40"/>
      <c r="Y24" s="39" t="s">
        <v>8</v>
      </c>
      <c r="Z24" s="40"/>
      <c r="AA24" s="40"/>
      <c r="AB24" s="40"/>
      <c r="AC24" s="40"/>
      <c r="AD24" s="40"/>
      <c r="AE24" s="41">
        <f t="shared" si="22"/>
        <v>0</v>
      </c>
      <c r="AF24" s="40"/>
      <c r="AG24" s="41">
        <f t="shared" si="23"/>
        <v>0</v>
      </c>
      <c r="AH24" s="41">
        <f t="shared" si="24"/>
        <v>710</v>
      </c>
      <c r="AI24" s="41">
        <f t="shared" si="25"/>
        <v>0</v>
      </c>
      <c r="AJ24" s="41">
        <f t="shared" si="26"/>
        <v>1413</v>
      </c>
      <c r="AK24" s="41">
        <f t="shared" si="27"/>
        <v>94964</v>
      </c>
      <c r="AL24" s="41">
        <f t="shared" si="27"/>
        <v>0</v>
      </c>
      <c r="AM24" s="41">
        <f t="shared" si="28"/>
        <v>97087</v>
      </c>
      <c r="AN24" s="41">
        <f t="shared" si="29"/>
        <v>56</v>
      </c>
      <c r="AO24" s="43"/>
      <c r="AP24" s="43"/>
    </row>
    <row r="25" spans="1:42" s="55" customFormat="1" ht="31.5" customHeight="1">
      <c r="A25" s="64" t="s">
        <v>54</v>
      </c>
      <c r="B25" s="51">
        <v>744514</v>
      </c>
      <c r="C25" s="51">
        <v>890465</v>
      </c>
      <c r="D25" s="51"/>
      <c r="E25" s="52">
        <f t="shared" si="18"/>
        <v>1634979</v>
      </c>
      <c r="F25" s="51">
        <v>2416</v>
      </c>
      <c r="G25" s="51"/>
      <c r="H25" s="51"/>
      <c r="I25" s="52">
        <f t="shared" si="19"/>
        <v>0</v>
      </c>
      <c r="J25" s="51"/>
      <c r="K25" s="51">
        <v>908541</v>
      </c>
      <c r="L25" s="51"/>
      <c r="M25" s="51">
        <v>45296</v>
      </c>
      <c r="N25" s="51">
        <v>64911</v>
      </c>
      <c r="O25" s="51"/>
      <c r="P25" s="53">
        <f t="shared" si="20"/>
        <v>1018748</v>
      </c>
      <c r="Q25" s="51">
        <v>21144</v>
      </c>
      <c r="R25" s="51"/>
      <c r="S25" s="51"/>
      <c r="T25" s="51"/>
      <c r="U25" s="51"/>
      <c r="V25" s="51"/>
      <c r="W25" s="53">
        <f t="shared" si="21"/>
        <v>0</v>
      </c>
      <c r="X25" s="51"/>
      <c r="Y25" s="56" t="s">
        <v>54</v>
      </c>
      <c r="Z25" s="51">
        <v>133718</v>
      </c>
      <c r="AA25" s="51"/>
      <c r="AB25" s="51"/>
      <c r="AC25" s="51">
        <v>3273</v>
      </c>
      <c r="AD25" s="51"/>
      <c r="AE25" s="52">
        <f t="shared" si="22"/>
        <v>136991</v>
      </c>
      <c r="AF25" s="51">
        <v>9146</v>
      </c>
      <c r="AG25" s="52">
        <f t="shared" si="23"/>
        <v>878232</v>
      </c>
      <c r="AH25" s="52">
        <f t="shared" si="24"/>
        <v>908541</v>
      </c>
      <c r="AI25" s="52">
        <f t="shared" si="25"/>
        <v>0</v>
      </c>
      <c r="AJ25" s="52">
        <f t="shared" si="26"/>
        <v>45296</v>
      </c>
      <c r="AK25" s="52">
        <f t="shared" si="27"/>
        <v>958649</v>
      </c>
      <c r="AL25" s="52">
        <f t="shared" si="27"/>
        <v>0</v>
      </c>
      <c r="AM25" s="52">
        <f t="shared" si="28"/>
        <v>2790718</v>
      </c>
      <c r="AN25" s="52">
        <f t="shared" si="29"/>
        <v>32706</v>
      </c>
      <c r="AO25" s="54"/>
      <c r="AP25" s="54"/>
    </row>
    <row r="26" spans="1:42" s="44" customFormat="1" ht="31.5" customHeight="1">
      <c r="A26" s="65" t="s">
        <v>55</v>
      </c>
      <c r="B26" s="40"/>
      <c r="C26" s="40">
        <v>890771</v>
      </c>
      <c r="D26" s="40"/>
      <c r="E26" s="41">
        <f t="shared" si="18"/>
        <v>890771</v>
      </c>
      <c r="F26" s="40">
        <v>1272</v>
      </c>
      <c r="G26" s="40"/>
      <c r="H26" s="40"/>
      <c r="I26" s="41">
        <f t="shared" si="19"/>
        <v>0</v>
      </c>
      <c r="J26" s="40"/>
      <c r="K26" s="40">
        <v>422293</v>
      </c>
      <c r="L26" s="40"/>
      <c r="M26" s="40">
        <v>38139</v>
      </c>
      <c r="N26" s="40">
        <v>127982</v>
      </c>
      <c r="O26" s="40"/>
      <c r="P26" s="42">
        <f t="shared" si="20"/>
        <v>588414</v>
      </c>
      <c r="Q26" s="40">
        <v>58295</v>
      </c>
      <c r="R26" s="40"/>
      <c r="S26" s="40"/>
      <c r="T26" s="40"/>
      <c r="U26" s="40"/>
      <c r="V26" s="40"/>
      <c r="W26" s="42">
        <f t="shared" si="21"/>
        <v>0</v>
      </c>
      <c r="X26" s="40"/>
      <c r="Y26" s="57" t="s">
        <v>55</v>
      </c>
      <c r="Z26" s="40">
        <v>28234</v>
      </c>
      <c r="AA26" s="40"/>
      <c r="AB26" s="40"/>
      <c r="AC26" s="40">
        <v>26</v>
      </c>
      <c r="AD26" s="40">
        <v>126</v>
      </c>
      <c r="AE26" s="41">
        <f t="shared" si="22"/>
        <v>28386</v>
      </c>
      <c r="AF26" s="40">
        <v>2757</v>
      </c>
      <c r="AG26" s="41">
        <f t="shared" si="23"/>
        <v>28234</v>
      </c>
      <c r="AH26" s="41">
        <f t="shared" si="24"/>
        <v>422293</v>
      </c>
      <c r="AI26" s="41">
        <f t="shared" si="25"/>
        <v>0</v>
      </c>
      <c r="AJ26" s="41">
        <f t="shared" si="26"/>
        <v>38139</v>
      </c>
      <c r="AK26" s="41">
        <f t="shared" si="27"/>
        <v>1018779</v>
      </c>
      <c r="AL26" s="41">
        <f t="shared" si="27"/>
        <v>126</v>
      </c>
      <c r="AM26" s="41">
        <f t="shared" si="28"/>
        <v>1507571</v>
      </c>
      <c r="AN26" s="41">
        <f t="shared" si="29"/>
        <v>62324</v>
      </c>
      <c r="AO26" s="43"/>
      <c r="AP26" s="43"/>
    </row>
    <row r="27" spans="1:42" s="55" customFormat="1" ht="31.5" customHeight="1">
      <c r="A27" s="56" t="s">
        <v>24</v>
      </c>
      <c r="B27" s="51">
        <v>56688</v>
      </c>
      <c r="C27" s="51"/>
      <c r="D27" s="51"/>
      <c r="E27" s="52">
        <f t="shared" si="18"/>
        <v>56688</v>
      </c>
      <c r="F27" s="51">
        <v>23</v>
      </c>
      <c r="G27" s="51"/>
      <c r="H27" s="51"/>
      <c r="I27" s="52">
        <f t="shared" si="19"/>
        <v>0</v>
      </c>
      <c r="J27" s="51"/>
      <c r="K27" s="51"/>
      <c r="L27" s="51"/>
      <c r="M27" s="51">
        <v>12</v>
      </c>
      <c r="N27" s="51">
        <v>37</v>
      </c>
      <c r="O27" s="51"/>
      <c r="P27" s="53">
        <f t="shared" si="20"/>
        <v>49</v>
      </c>
      <c r="Q27" s="51">
        <v>24</v>
      </c>
      <c r="R27" s="51"/>
      <c r="S27" s="51"/>
      <c r="T27" s="51"/>
      <c r="U27" s="51"/>
      <c r="V27" s="51"/>
      <c r="W27" s="53">
        <f t="shared" si="21"/>
        <v>0</v>
      </c>
      <c r="X27" s="51"/>
      <c r="Y27" s="56" t="s">
        <v>24</v>
      </c>
      <c r="Z27" s="51"/>
      <c r="AA27" s="51"/>
      <c r="AB27" s="51"/>
      <c r="AC27" s="51"/>
      <c r="AD27" s="51"/>
      <c r="AE27" s="52">
        <f t="shared" si="22"/>
        <v>0</v>
      </c>
      <c r="AF27" s="51"/>
      <c r="AG27" s="52">
        <f t="shared" si="23"/>
        <v>56688</v>
      </c>
      <c r="AH27" s="52">
        <f t="shared" si="24"/>
        <v>0</v>
      </c>
      <c r="AI27" s="52">
        <f t="shared" si="25"/>
        <v>0</v>
      </c>
      <c r="AJ27" s="52">
        <f t="shared" si="26"/>
        <v>12</v>
      </c>
      <c r="AK27" s="52">
        <f t="shared" si="27"/>
        <v>37</v>
      </c>
      <c r="AL27" s="52">
        <f t="shared" si="27"/>
        <v>0</v>
      </c>
      <c r="AM27" s="52">
        <f t="shared" si="28"/>
        <v>56737</v>
      </c>
      <c r="AN27" s="52">
        <f t="shared" si="29"/>
        <v>47</v>
      </c>
      <c r="AO27" s="54">
        <v>19418753</v>
      </c>
      <c r="AP27" s="54"/>
    </row>
    <row r="28" spans="1:42" s="44" customFormat="1" ht="31.5" customHeight="1">
      <c r="A28" s="57" t="s">
        <v>56</v>
      </c>
      <c r="B28" s="40">
        <v>1670742</v>
      </c>
      <c r="C28" s="40">
        <v>23404790</v>
      </c>
      <c r="D28" s="40"/>
      <c r="E28" s="41">
        <f t="shared" si="18"/>
        <v>25075532</v>
      </c>
      <c r="F28" s="40">
        <v>1365</v>
      </c>
      <c r="G28" s="40"/>
      <c r="H28" s="40"/>
      <c r="I28" s="41">
        <f t="shared" si="19"/>
        <v>0</v>
      </c>
      <c r="J28" s="40"/>
      <c r="K28" s="40">
        <v>104769</v>
      </c>
      <c r="L28" s="40"/>
      <c r="M28" s="40">
        <v>68140</v>
      </c>
      <c r="N28" s="40">
        <v>2876</v>
      </c>
      <c r="O28" s="40">
        <v>3980041</v>
      </c>
      <c r="P28" s="42">
        <f t="shared" si="20"/>
        <v>4155826</v>
      </c>
      <c r="Q28" s="40">
        <v>15088</v>
      </c>
      <c r="R28" s="40"/>
      <c r="S28" s="40"/>
      <c r="T28" s="40"/>
      <c r="U28" s="40"/>
      <c r="V28" s="40"/>
      <c r="W28" s="42">
        <f t="shared" si="21"/>
        <v>0</v>
      </c>
      <c r="X28" s="40"/>
      <c r="Y28" s="57" t="s">
        <v>56</v>
      </c>
      <c r="Z28" s="40"/>
      <c r="AA28" s="40"/>
      <c r="AB28" s="40"/>
      <c r="AC28" s="40"/>
      <c r="AD28" s="40"/>
      <c r="AE28" s="41">
        <f t="shared" si="22"/>
        <v>0</v>
      </c>
      <c r="AF28" s="40"/>
      <c r="AG28" s="41">
        <f t="shared" si="23"/>
        <v>1670742</v>
      </c>
      <c r="AH28" s="41">
        <f t="shared" si="24"/>
        <v>104769</v>
      </c>
      <c r="AI28" s="41">
        <f t="shared" si="25"/>
        <v>0</v>
      </c>
      <c r="AJ28" s="41">
        <f t="shared" si="26"/>
        <v>68140</v>
      </c>
      <c r="AK28" s="41">
        <f t="shared" si="27"/>
        <v>23407666</v>
      </c>
      <c r="AL28" s="41">
        <f t="shared" si="27"/>
        <v>3980041</v>
      </c>
      <c r="AM28" s="41">
        <f t="shared" si="28"/>
        <v>29231358</v>
      </c>
      <c r="AN28" s="41">
        <f t="shared" si="29"/>
        <v>16453</v>
      </c>
      <c r="AO28" s="43">
        <v>2197944186</v>
      </c>
      <c r="AP28" s="43"/>
    </row>
    <row r="29" spans="1:40" s="44" customFormat="1" ht="21" customHeight="1">
      <c r="A29" s="57"/>
      <c r="B29" s="40"/>
      <c r="C29" s="40"/>
      <c r="D29" s="40"/>
      <c r="E29" s="41"/>
      <c r="F29" s="41"/>
      <c r="G29" s="40"/>
      <c r="H29" s="40"/>
      <c r="I29" s="41"/>
      <c r="J29" s="40"/>
      <c r="K29" s="40"/>
      <c r="L29" s="40"/>
      <c r="M29" s="40"/>
      <c r="N29" s="40"/>
      <c r="O29" s="40"/>
      <c r="P29" s="42"/>
      <c r="Q29" s="40"/>
      <c r="R29" s="40"/>
      <c r="S29" s="40"/>
      <c r="T29" s="40"/>
      <c r="U29" s="40"/>
      <c r="V29" s="40"/>
      <c r="W29" s="42"/>
      <c r="X29" s="40"/>
      <c r="Y29" s="57"/>
      <c r="Z29" s="40"/>
      <c r="AA29" s="40"/>
      <c r="AB29" s="40"/>
      <c r="AC29" s="40"/>
      <c r="AD29" s="40"/>
      <c r="AE29" s="41"/>
      <c r="AF29" s="40"/>
      <c r="AG29" s="41"/>
      <c r="AH29" s="41"/>
      <c r="AI29" s="41"/>
      <c r="AJ29" s="41"/>
      <c r="AK29" s="41"/>
      <c r="AL29" s="41"/>
      <c r="AM29" s="41"/>
      <c r="AN29" s="41"/>
    </row>
    <row r="30" spans="1:57" s="60" customFormat="1" ht="31.5" customHeight="1">
      <c r="A30" s="36" t="s">
        <v>57</v>
      </c>
      <c r="B30" s="49">
        <f aca="true" t="shared" si="30" ref="B30:X30">SUM(B31:B36)</f>
        <v>37106</v>
      </c>
      <c r="C30" s="49">
        <f t="shared" si="30"/>
        <v>0</v>
      </c>
      <c r="D30" s="49">
        <f t="shared" si="30"/>
        <v>10</v>
      </c>
      <c r="E30" s="49">
        <f t="shared" si="30"/>
        <v>37116</v>
      </c>
      <c r="F30" s="49">
        <f t="shared" si="30"/>
        <v>35322</v>
      </c>
      <c r="G30" s="49">
        <f t="shared" si="30"/>
        <v>0</v>
      </c>
      <c r="H30" s="49">
        <f t="shared" si="30"/>
        <v>0</v>
      </c>
      <c r="I30" s="49">
        <f t="shared" si="30"/>
        <v>0</v>
      </c>
      <c r="J30" s="49">
        <f t="shared" si="30"/>
        <v>0</v>
      </c>
      <c r="K30" s="49">
        <f t="shared" si="30"/>
        <v>530910</v>
      </c>
      <c r="L30" s="49">
        <f t="shared" si="30"/>
        <v>33</v>
      </c>
      <c r="M30" s="49">
        <f t="shared" si="30"/>
        <v>97151</v>
      </c>
      <c r="N30" s="49">
        <f t="shared" si="30"/>
        <v>10328</v>
      </c>
      <c r="O30" s="49">
        <f t="shared" si="30"/>
        <v>0</v>
      </c>
      <c r="P30" s="49">
        <f t="shared" si="30"/>
        <v>638422</v>
      </c>
      <c r="Q30" s="49">
        <f t="shared" si="30"/>
        <v>24142</v>
      </c>
      <c r="R30" s="49">
        <f t="shared" si="30"/>
        <v>0</v>
      </c>
      <c r="S30" s="49">
        <f t="shared" si="30"/>
        <v>0</v>
      </c>
      <c r="T30" s="49">
        <f t="shared" si="30"/>
        <v>0</v>
      </c>
      <c r="U30" s="49">
        <f t="shared" si="30"/>
        <v>0</v>
      </c>
      <c r="V30" s="49">
        <f t="shared" si="30"/>
        <v>0</v>
      </c>
      <c r="W30" s="49">
        <f t="shared" si="30"/>
        <v>0</v>
      </c>
      <c r="X30" s="49">
        <f t="shared" si="30"/>
        <v>0</v>
      </c>
      <c r="Y30" s="36" t="s">
        <v>57</v>
      </c>
      <c r="Z30" s="49">
        <f aca="true" t="shared" si="31" ref="Z30:AP30">SUM(Z31:Z36)</f>
        <v>0</v>
      </c>
      <c r="AA30" s="49">
        <f t="shared" si="31"/>
        <v>0</v>
      </c>
      <c r="AB30" s="49">
        <f t="shared" si="31"/>
        <v>0</v>
      </c>
      <c r="AC30" s="49">
        <f t="shared" si="31"/>
        <v>0</v>
      </c>
      <c r="AD30" s="49">
        <f t="shared" si="31"/>
        <v>0</v>
      </c>
      <c r="AE30" s="49">
        <f t="shared" si="31"/>
        <v>0</v>
      </c>
      <c r="AF30" s="49">
        <f t="shared" si="31"/>
        <v>0</v>
      </c>
      <c r="AG30" s="49">
        <f t="shared" si="31"/>
        <v>37106</v>
      </c>
      <c r="AH30" s="49">
        <f t="shared" si="31"/>
        <v>530910</v>
      </c>
      <c r="AI30" s="49">
        <f t="shared" si="31"/>
        <v>33</v>
      </c>
      <c r="AJ30" s="49">
        <f t="shared" si="31"/>
        <v>97151</v>
      </c>
      <c r="AK30" s="49">
        <f t="shared" si="31"/>
        <v>10328</v>
      </c>
      <c r="AL30" s="49">
        <f t="shared" si="31"/>
        <v>10</v>
      </c>
      <c r="AM30" s="49">
        <f t="shared" si="31"/>
        <v>675538</v>
      </c>
      <c r="AN30" s="49">
        <f t="shared" si="31"/>
        <v>59464</v>
      </c>
      <c r="AO30" s="38">
        <f t="shared" si="31"/>
        <v>0</v>
      </c>
      <c r="AP30" s="38">
        <f t="shared" si="31"/>
        <v>0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42" s="44" customFormat="1" ht="31.5" customHeight="1">
      <c r="A31" s="62" t="s">
        <v>58</v>
      </c>
      <c r="B31" s="40">
        <v>37106</v>
      </c>
      <c r="C31" s="40"/>
      <c r="D31" s="40"/>
      <c r="E31" s="41">
        <f aca="true" t="shared" si="32" ref="E31:E36">SUM(B31:D31)</f>
        <v>37106</v>
      </c>
      <c r="F31" s="40">
        <v>26081</v>
      </c>
      <c r="G31" s="40"/>
      <c r="H31" s="40"/>
      <c r="I31" s="41">
        <f aca="true" t="shared" si="33" ref="I31:I36">SUM(G31:H31)</f>
        <v>0</v>
      </c>
      <c r="J31" s="40"/>
      <c r="K31" s="40">
        <v>10240</v>
      </c>
      <c r="L31" s="40">
        <v>33</v>
      </c>
      <c r="M31" s="40">
        <v>542</v>
      </c>
      <c r="N31" s="40">
        <v>2440</v>
      </c>
      <c r="O31" s="40"/>
      <c r="P31" s="42">
        <f aca="true" t="shared" si="34" ref="P31:P36">SUM(K31:O31)</f>
        <v>13255</v>
      </c>
      <c r="Q31" s="40">
        <v>548</v>
      </c>
      <c r="R31" s="40"/>
      <c r="S31" s="40"/>
      <c r="T31" s="40"/>
      <c r="U31" s="40"/>
      <c r="V31" s="40"/>
      <c r="W31" s="42">
        <f aca="true" t="shared" si="35" ref="W31:W36">SUM(R31:V31)</f>
        <v>0</v>
      </c>
      <c r="X31" s="40"/>
      <c r="Y31" s="62" t="s">
        <v>58</v>
      </c>
      <c r="Z31" s="40"/>
      <c r="AA31" s="40"/>
      <c r="AB31" s="40"/>
      <c r="AC31" s="40"/>
      <c r="AD31" s="40"/>
      <c r="AE31" s="41">
        <f aca="true" t="shared" si="36" ref="AE31:AE36">SUM(Z31:AD31)</f>
        <v>0</v>
      </c>
      <c r="AF31" s="40"/>
      <c r="AG31" s="41">
        <f aca="true" t="shared" si="37" ref="AG31:AG36">B31+Z31</f>
        <v>37106</v>
      </c>
      <c r="AH31" s="41">
        <f aca="true" t="shared" si="38" ref="AH31:AH37">K31+R31+AA31</f>
        <v>10240</v>
      </c>
      <c r="AI31" s="41">
        <f aca="true" t="shared" si="39" ref="AI31:AI37">L31+S31</f>
        <v>33</v>
      </c>
      <c r="AJ31" s="41">
        <f aca="true" t="shared" si="40" ref="AJ31:AJ37">M31+T31+AB31</f>
        <v>542</v>
      </c>
      <c r="AK31" s="41">
        <f aca="true" t="shared" si="41" ref="AK31:AL36">C31+G31+N31+U31+AC31</f>
        <v>2440</v>
      </c>
      <c r="AL31" s="41">
        <f t="shared" si="41"/>
        <v>0</v>
      </c>
      <c r="AM31" s="41">
        <f aca="true" t="shared" si="42" ref="AM31:AM37">SUM(AG31:AL31)</f>
        <v>50361</v>
      </c>
      <c r="AN31" s="41">
        <f aca="true" t="shared" si="43" ref="AN31:AN36">F31+J31+Q31+X31+AF31</f>
        <v>26629</v>
      </c>
      <c r="AO31" s="43"/>
      <c r="AP31" s="43"/>
    </row>
    <row r="32" spans="1:42" s="44" customFormat="1" ht="31.5" customHeight="1">
      <c r="A32" s="57" t="s">
        <v>59</v>
      </c>
      <c r="B32" s="40"/>
      <c r="C32" s="40"/>
      <c r="D32" s="40"/>
      <c r="E32" s="41">
        <f t="shared" si="32"/>
        <v>0</v>
      </c>
      <c r="F32" s="40">
        <v>2456</v>
      </c>
      <c r="G32" s="40"/>
      <c r="H32" s="40"/>
      <c r="I32" s="41">
        <f t="shared" si="33"/>
        <v>0</v>
      </c>
      <c r="J32" s="40"/>
      <c r="K32" s="40">
        <v>42502</v>
      </c>
      <c r="L32" s="40"/>
      <c r="M32" s="40">
        <v>10057</v>
      </c>
      <c r="N32" s="40">
        <v>5187</v>
      </c>
      <c r="O32" s="40"/>
      <c r="P32" s="42">
        <f t="shared" si="34"/>
        <v>57746</v>
      </c>
      <c r="Q32" s="40">
        <v>21383</v>
      </c>
      <c r="R32" s="40"/>
      <c r="S32" s="40"/>
      <c r="T32" s="40"/>
      <c r="U32" s="40"/>
      <c r="V32" s="40"/>
      <c r="W32" s="42">
        <f t="shared" si="35"/>
        <v>0</v>
      </c>
      <c r="X32" s="40"/>
      <c r="Y32" s="57" t="s">
        <v>65</v>
      </c>
      <c r="Z32" s="40"/>
      <c r="AA32" s="40"/>
      <c r="AB32" s="40"/>
      <c r="AC32" s="40"/>
      <c r="AD32" s="40"/>
      <c r="AE32" s="41">
        <f t="shared" si="36"/>
        <v>0</v>
      </c>
      <c r="AF32" s="40"/>
      <c r="AG32" s="41">
        <f t="shared" si="37"/>
        <v>0</v>
      </c>
      <c r="AH32" s="41">
        <f t="shared" si="38"/>
        <v>42502</v>
      </c>
      <c r="AI32" s="41">
        <f t="shared" si="39"/>
        <v>0</v>
      </c>
      <c r="AJ32" s="41">
        <f t="shared" si="40"/>
        <v>10057</v>
      </c>
      <c r="AK32" s="41">
        <f t="shared" si="41"/>
        <v>5187</v>
      </c>
      <c r="AL32" s="41">
        <f t="shared" si="41"/>
        <v>0</v>
      </c>
      <c r="AM32" s="41">
        <f t="shared" si="42"/>
        <v>57746</v>
      </c>
      <c r="AN32" s="41">
        <f t="shared" si="43"/>
        <v>23839</v>
      </c>
      <c r="AO32" s="43"/>
      <c r="AP32" s="43"/>
    </row>
    <row r="33" spans="1:42" s="44" customFormat="1" ht="31.5" customHeight="1">
      <c r="A33" s="57" t="s">
        <v>60</v>
      </c>
      <c r="B33" s="40"/>
      <c r="C33" s="40"/>
      <c r="D33" s="40"/>
      <c r="E33" s="41">
        <f t="shared" si="32"/>
        <v>0</v>
      </c>
      <c r="F33" s="40">
        <v>2418</v>
      </c>
      <c r="G33" s="40"/>
      <c r="H33" s="40"/>
      <c r="I33" s="41">
        <f t="shared" si="33"/>
        <v>0</v>
      </c>
      <c r="J33" s="40"/>
      <c r="K33" s="40">
        <v>70474</v>
      </c>
      <c r="L33" s="40"/>
      <c r="M33" s="40">
        <v>7386</v>
      </c>
      <c r="N33" s="40">
        <v>643</v>
      </c>
      <c r="O33" s="40"/>
      <c r="P33" s="42">
        <f t="shared" si="34"/>
        <v>78503</v>
      </c>
      <c r="Q33" s="40"/>
      <c r="R33" s="40"/>
      <c r="S33" s="40"/>
      <c r="T33" s="40"/>
      <c r="U33" s="40"/>
      <c r="V33" s="40"/>
      <c r="W33" s="42">
        <f t="shared" si="35"/>
        <v>0</v>
      </c>
      <c r="X33" s="40"/>
      <c r="Y33" s="57" t="s">
        <v>66</v>
      </c>
      <c r="Z33" s="40"/>
      <c r="AA33" s="40"/>
      <c r="AB33" s="40"/>
      <c r="AC33" s="40"/>
      <c r="AD33" s="40"/>
      <c r="AE33" s="41">
        <f t="shared" si="36"/>
        <v>0</v>
      </c>
      <c r="AF33" s="40"/>
      <c r="AG33" s="41">
        <f t="shared" si="37"/>
        <v>0</v>
      </c>
      <c r="AH33" s="41">
        <f t="shared" si="38"/>
        <v>70474</v>
      </c>
      <c r="AI33" s="41">
        <f t="shared" si="39"/>
        <v>0</v>
      </c>
      <c r="AJ33" s="41">
        <f t="shared" si="40"/>
        <v>7386</v>
      </c>
      <c r="AK33" s="41">
        <f t="shared" si="41"/>
        <v>643</v>
      </c>
      <c r="AL33" s="41">
        <f t="shared" si="41"/>
        <v>0</v>
      </c>
      <c r="AM33" s="41">
        <f t="shared" si="42"/>
        <v>78503</v>
      </c>
      <c r="AN33" s="41">
        <f t="shared" si="43"/>
        <v>2418</v>
      </c>
      <c r="AO33" s="43"/>
      <c r="AP33" s="43"/>
    </row>
    <row r="34" spans="1:42" s="44" customFormat="1" ht="31.5" customHeight="1">
      <c r="A34" s="57" t="s">
        <v>61</v>
      </c>
      <c r="B34" s="40"/>
      <c r="C34" s="40"/>
      <c r="D34" s="40"/>
      <c r="E34" s="41">
        <f t="shared" si="32"/>
        <v>0</v>
      </c>
      <c r="F34" s="40">
        <v>187</v>
      </c>
      <c r="G34" s="40"/>
      <c r="H34" s="40"/>
      <c r="I34" s="41">
        <f t="shared" si="33"/>
        <v>0</v>
      </c>
      <c r="J34" s="40"/>
      <c r="K34" s="40">
        <v>161182</v>
      </c>
      <c r="L34" s="40"/>
      <c r="M34" s="40">
        <v>50043</v>
      </c>
      <c r="N34" s="40">
        <v>696</v>
      </c>
      <c r="O34" s="40"/>
      <c r="P34" s="42">
        <f t="shared" si="34"/>
        <v>211921</v>
      </c>
      <c r="Q34" s="40">
        <v>1458</v>
      </c>
      <c r="R34" s="40"/>
      <c r="S34" s="40"/>
      <c r="T34" s="40"/>
      <c r="U34" s="40"/>
      <c r="V34" s="40"/>
      <c r="W34" s="42">
        <f t="shared" si="35"/>
        <v>0</v>
      </c>
      <c r="X34" s="40"/>
      <c r="Y34" s="57" t="s">
        <v>67</v>
      </c>
      <c r="Z34" s="40"/>
      <c r="AA34" s="40"/>
      <c r="AB34" s="40"/>
      <c r="AC34" s="40"/>
      <c r="AD34" s="40"/>
      <c r="AE34" s="41">
        <f t="shared" si="36"/>
        <v>0</v>
      </c>
      <c r="AF34" s="40"/>
      <c r="AG34" s="41">
        <f t="shared" si="37"/>
        <v>0</v>
      </c>
      <c r="AH34" s="41">
        <f t="shared" si="38"/>
        <v>161182</v>
      </c>
      <c r="AI34" s="41">
        <f t="shared" si="39"/>
        <v>0</v>
      </c>
      <c r="AJ34" s="41">
        <f t="shared" si="40"/>
        <v>50043</v>
      </c>
      <c r="AK34" s="41">
        <f t="shared" si="41"/>
        <v>696</v>
      </c>
      <c r="AL34" s="41">
        <f t="shared" si="41"/>
        <v>0</v>
      </c>
      <c r="AM34" s="41">
        <f t="shared" si="42"/>
        <v>211921</v>
      </c>
      <c r="AN34" s="41">
        <f t="shared" si="43"/>
        <v>1645</v>
      </c>
      <c r="AO34" s="43"/>
      <c r="AP34" s="43"/>
    </row>
    <row r="35" spans="1:42" s="44" customFormat="1" ht="31.5" customHeight="1">
      <c r="A35" s="57" t="s">
        <v>62</v>
      </c>
      <c r="B35" s="40"/>
      <c r="C35" s="40"/>
      <c r="D35" s="40"/>
      <c r="E35" s="41">
        <f t="shared" si="32"/>
        <v>0</v>
      </c>
      <c r="F35" s="40">
        <v>561</v>
      </c>
      <c r="G35" s="40"/>
      <c r="H35" s="40"/>
      <c r="I35" s="41">
        <f t="shared" si="33"/>
        <v>0</v>
      </c>
      <c r="J35" s="40"/>
      <c r="K35" s="40">
        <v>240881</v>
      </c>
      <c r="L35" s="40"/>
      <c r="M35" s="40">
        <v>28018</v>
      </c>
      <c r="N35" s="40">
        <v>1060</v>
      </c>
      <c r="O35" s="40"/>
      <c r="P35" s="42">
        <f t="shared" si="34"/>
        <v>269959</v>
      </c>
      <c r="Q35" s="40">
        <v>753</v>
      </c>
      <c r="R35" s="40"/>
      <c r="S35" s="40"/>
      <c r="T35" s="40"/>
      <c r="U35" s="40"/>
      <c r="V35" s="40"/>
      <c r="W35" s="42">
        <f t="shared" si="35"/>
        <v>0</v>
      </c>
      <c r="X35" s="40"/>
      <c r="Y35" s="57" t="s">
        <v>68</v>
      </c>
      <c r="Z35" s="40"/>
      <c r="AA35" s="40"/>
      <c r="AB35" s="40"/>
      <c r="AC35" s="40"/>
      <c r="AD35" s="40"/>
      <c r="AE35" s="41">
        <f t="shared" si="36"/>
        <v>0</v>
      </c>
      <c r="AF35" s="40"/>
      <c r="AG35" s="41">
        <f t="shared" si="37"/>
        <v>0</v>
      </c>
      <c r="AH35" s="41">
        <f t="shared" si="38"/>
        <v>240881</v>
      </c>
      <c r="AI35" s="41">
        <f t="shared" si="39"/>
        <v>0</v>
      </c>
      <c r="AJ35" s="41">
        <f t="shared" si="40"/>
        <v>28018</v>
      </c>
      <c r="AK35" s="41">
        <f t="shared" si="41"/>
        <v>1060</v>
      </c>
      <c r="AL35" s="41">
        <f t="shared" si="41"/>
        <v>0</v>
      </c>
      <c r="AM35" s="41">
        <f t="shared" si="42"/>
        <v>269959</v>
      </c>
      <c r="AN35" s="41">
        <f t="shared" si="43"/>
        <v>1314</v>
      </c>
      <c r="AO35" s="43"/>
      <c r="AP35" s="43"/>
    </row>
    <row r="36" spans="1:42" s="44" customFormat="1" ht="31.5" customHeight="1">
      <c r="A36" s="57" t="s">
        <v>63</v>
      </c>
      <c r="B36" s="40"/>
      <c r="C36" s="40"/>
      <c r="D36" s="40">
        <v>10</v>
      </c>
      <c r="E36" s="41">
        <f t="shared" si="32"/>
        <v>10</v>
      </c>
      <c r="F36" s="40">
        <v>3619</v>
      </c>
      <c r="G36" s="40"/>
      <c r="H36" s="40"/>
      <c r="I36" s="41">
        <f t="shared" si="33"/>
        <v>0</v>
      </c>
      <c r="J36" s="40"/>
      <c r="K36" s="40">
        <v>5631</v>
      </c>
      <c r="L36" s="40"/>
      <c r="M36" s="40">
        <v>1105</v>
      </c>
      <c r="N36" s="40">
        <v>302</v>
      </c>
      <c r="O36" s="40"/>
      <c r="P36" s="42">
        <f t="shared" si="34"/>
        <v>7038</v>
      </c>
      <c r="Q36" s="40"/>
      <c r="R36" s="40"/>
      <c r="S36" s="40"/>
      <c r="T36" s="40"/>
      <c r="U36" s="40"/>
      <c r="V36" s="40"/>
      <c r="W36" s="42">
        <f t="shared" si="35"/>
        <v>0</v>
      </c>
      <c r="X36" s="40"/>
      <c r="Y36" s="57" t="s">
        <v>69</v>
      </c>
      <c r="Z36" s="40"/>
      <c r="AA36" s="40"/>
      <c r="AB36" s="40"/>
      <c r="AC36" s="40"/>
      <c r="AD36" s="40"/>
      <c r="AE36" s="41">
        <f t="shared" si="36"/>
        <v>0</v>
      </c>
      <c r="AF36" s="40"/>
      <c r="AG36" s="41">
        <f t="shared" si="37"/>
        <v>0</v>
      </c>
      <c r="AH36" s="41">
        <f t="shared" si="38"/>
        <v>5631</v>
      </c>
      <c r="AI36" s="41">
        <f t="shared" si="39"/>
        <v>0</v>
      </c>
      <c r="AJ36" s="41">
        <f t="shared" si="40"/>
        <v>1105</v>
      </c>
      <c r="AK36" s="41">
        <f t="shared" si="41"/>
        <v>302</v>
      </c>
      <c r="AL36" s="41">
        <f t="shared" si="41"/>
        <v>10</v>
      </c>
      <c r="AM36" s="41">
        <f t="shared" si="42"/>
        <v>7048</v>
      </c>
      <c r="AN36" s="41">
        <f t="shared" si="43"/>
        <v>3619</v>
      </c>
      <c r="AO36" s="43"/>
      <c r="AP36" s="43"/>
    </row>
    <row r="37" spans="1:40" s="44" customFormat="1" ht="21" customHeight="1">
      <c r="A37" s="39"/>
      <c r="B37" s="40"/>
      <c r="C37" s="40"/>
      <c r="D37" s="40"/>
      <c r="E37" s="41"/>
      <c r="F37" s="41"/>
      <c r="G37" s="40"/>
      <c r="H37" s="40"/>
      <c r="I37" s="41"/>
      <c r="J37" s="40"/>
      <c r="K37" s="40"/>
      <c r="L37" s="40"/>
      <c r="M37" s="40"/>
      <c r="N37" s="40"/>
      <c r="O37" s="40"/>
      <c r="P37" s="42"/>
      <c r="Q37" s="40"/>
      <c r="R37" s="40"/>
      <c r="S37" s="40"/>
      <c r="T37" s="40"/>
      <c r="U37" s="40"/>
      <c r="V37" s="40"/>
      <c r="W37" s="42"/>
      <c r="X37" s="40"/>
      <c r="Y37" s="39"/>
      <c r="Z37" s="40"/>
      <c r="AA37" s="40"/>
      <c r="AB37" s="40"/>
      <c r="AC37" s="40"/>
      <c r="AD37" s="40"/>
      <c r="AE37" s="41"/>
      <c r="AF37" s="40"/>
      <c r="AG37" s="41"/>
      <c r="AH37" s="41">
        <f t="shared" si="38"/>
        <v>0</v>
      </c>
      <c r="AI37" s="41">
        <f t="shared" si="39"/>
        <v>0</v>
      </c>
      <c r="AJ37" s="41">
        <f t="shared" si="40"/>
        <v>0</v>
      </c>
      <c r="AK37" s="41"/>
      <c r="AL37" s="41"/>
      <c r="AM37" s="41">
        <f t="shared" si="42"/>
        <v>0</v>
      </c>
      <c r="AN37" s="41"/>
    </row>
    <row r="38" spans="1:42" s="60" customFormat="1" ht="31.5" customHeight="1">
      <c r="A38" s="36" t="s">
        <v>64</v>
      </c>
      <c r="B38" s="49">
        <f aca="true" t="shared" si="44" ref="B38:X38">B39</f>
        <v>0</v>
      </c>
      <c r="C38" s="49">
        <f t="shared" si="44"/>
        <v>4</v>
      </c>
      <c r="D38" s="49">
        <f t="shared" si="44"/>
        <v>0</v>
      </c>
      <c r="E38" s="49">
        <f t="shared" si="44"/>
        <v>4</v>
      </c>
      <c r="F38" s="49">
        <f t="shared" si="44"/>
        <v>4565</v>
      </c>
      <c r="G38" s="49">
        <f t="shared" si="44"/>
        <v>0</v>
      </c>
      <c r="H38" s="49">
        <f t="shared" si="44"/>
        <v>0</v>
      </c>
      <c r="I38" s="49">
        <f t="shared" si="44"/>
        <v>0</v>
      </c>
      <c r="J38" s="49">
        <f t="shared" si="44"/>
        <v>0</v>
      </c>
      <c r="K38" s="49">
        <f t="shared" si="44"/>
        <v>91836</v>
      </c>
      <c r="L38" s="49">
        <f t="shared" si="44"/>
        <v>0</v>
      </c>
      <c r="M38" s="49">
        <f t="shared" si="44"/>
        <v>6715</v>
      </c>
      <c r="N38" s="49">
        <f t="shared" si="44"/>
        <v>23066</v>
      </c>
      <c r="O38" s="49">
        <f t="shared" si="44"/>
        <v>120</v>
      </c>
      <c r="P38" s="49">
        <f t="shared" si="44"/>
        <v>121737</v>
      </c>
      <c r="Q38" s="49">
        <f t="shared" si="44"/>
        <v>0</v>
      </c>
      <c r="R38" s="49">
        <f t="shared" si="44"/>
        <v>0</v>
      </c>
      <c r="S38" s="49">
        <f t="shared" si="44"/>
        <v>0</v>
      </c>
      <c r="T38" s="49">
        <f t="shared" si="44"/>
        <v>0</v>
      </c>
      <c r="U38" s="49">
        <f t="shared" si="44"/>
        <v>0</v>
      </c>
      <c r="V38" s="49">
        <f t="shared" si="44"/>
        <v>0</v>
      </c>
      <c r="W38" s="49">
        <f t="shared" si="44"/>
        <v>0</v>
      </c>
      <c r="X38" s="49">
        <f t="shared" si="44"/>
        <v>0</v>
      </c>
      <c r="Y38" s="36" t="s">
        <v>30</v>
      </c>
      <c r="Z38" s="49">
        <f aca="true" t="shared" si="45" ref="Z38:AP38">Z39</f>
        <v>0</v>
      </c>
      <c r="AA38" s="49">
        <f t="shared" si="45"/>
        <v>0</v>
      </c>
      <c r="AB38" s="49">
        <f t="shared" si="45"/>
        <v>0</v>
      </c>
      <c r="AC38" s="49">
        <f t="shared" si="45"/>
        <v>0</v>
      </c>
      <c r="AD38" s="49">
        <f t="shared" si="45"/>
        <v>0</v>
      </c>
      <c r="AE38" s="49">
        <f t="shared" si="45"/>
        <v>0</v>
      </c>
      <c r="AF38" s="49">
        <f t="shared" si="45"/>
        <v>0</v>
      </c>
      <c r="AG38" s="49">
        <f t="shared" si="45"/>
        <v>0</v>
      </c>
      <c r="AH38" s="49">
        <f t="shared" si="45"/>
        <v>91836</v>
      </c>
      <c r="AI38" s="49">
        <f t="shared" si="45"/>
        <v>0</v>
      </c>
      <c r="AJ38" s="49">
        <f t="shared" si="45"/>
        <v>6715</v>
      </c>
      <c r="AK38" s="49">
        <f t="shared" si="45"/>
        <v>23070</v>
      </c>
      <c r="AL38" s="49">
        <f t="shared" si="45"/>
        <v>120</v>
      </c>
      <c r="AM38" s="49">
        <f t="shared" si="45"/>
        <v>121741</v>
      </c>
      <c r="AN38" s="49">
        <f t="shared" si="45"/>
        <v>4565</v>
      </c>
      <c r="AO38" s="38">
        <f t="shared" si="45"/>
        <v>138646002</v>
      </c>
      <c r="AP38" s="38">
        <f t="shared" si="45"/>
        <v>0</v>
      </c>
    </row>
    <row r="39" spans="1:42" s="44" customFormat="1" ht="31.5" customHeight="1">
      <c r="A39" s="66" t="s">
        <v>21</v>
      </c>
      <c r="B39" s="40"/>
      <c r="C39" s="40">
        <v>4</v>
      </c>
      <c r="D39" s="40"/>
      <c r="E39" s="41">
        <f>SUM(B39:D39)</f>
        <v>4</v>
      </c>
      <c r="F39" s="40">
        <v>4565</v>
      </c>
      <c r="G39" s="40"/>
      <c r="H39" s="40"/>
      <c r="I39" s="41">
        <f>SUM(G39:H39)</f>
        <v>0</v>
      </c>
      <c r="J39" s="40"/>
      <c r="K39" s="40">
        <v>91836</v>
      </c>
      <c r="L39" s="40"/>
      <c r="M39" s="40">
        <v>6715</v>
      </c>
      <c r="N39" s="40">
        <v>23066</v>
      </c>
      <c r="O39" s="40">
        <v>120</v>
      </c>
      <c r="P39" s="42">
        <f>SUM(K39:O39)</f>
        <v>121737</v>
      </c>
      <c r="Q39" s="40"/>
      <c r="R39" s="40"/>
      <c r="S39" s="40"/>
      <c r="T39" s="40"/>
      <c r="U39" s="40"/>
      <c r="V39" s="40"/>
      <c r="W39" s="42">
        <f>SUM(R39:V39)</f>
        <v>0</v>
      </c>
      <c r="X39" s="40"/>
      <c r="Y39" s="66" t="s">
        <v>21</v>
      </c>
      <c r="Z39" s="40"/>
      <c r="AA39" s="40"/>
      <c r="AB39" s="40"/>
      <c r="AC39" s="40"/>
      <c r="AD39" s="40"/>
      <c r="AE39" s="41">
        <f>SUM(Z39:AD39)</f>
        <v>0</v>
      </c>
      <c r="AF39" s="40"/>
      <c r="AG39" s="41">
        <f>B39+Z39</f>
        <v>0</v>
      </c>
      <c r="AH39" s="41">
        <f>K39+R39+AA39</f>
        <v>91836</v>
      </c>
      <c r="AI39" s="41">
        <f>L39+S39</f>
        <v>0</v>
      </c>
      <c r="AJ39" s="41">
        <f>M39+T39+AB39</f>
        <v>6715</v>
      </c>
      <c r="AK39" s="41">
        <f>C39+G39+N39+U39+AC39</f>
        <v>23070</v>
      </c>
      <c r="AL39" s="41">
        <f>D39+H39+O39+V39+AD39</f>
        <v>120</v>
      </c>
      <c r="AM39" s="41">
        <f>SUM(AG39:AL39)</f>
        <v>121741</v>
      </c>
      <c r="AN39" s="41">
        <f>F39+J39+Q39+X39+AF39</f>
        <v>4565</v>
      </c>
      <c r="AO39" s="43">
        <v>138646002</v>
      </c>
      <c r="AP39" s="43"/>
    </row>
    <row r="40" spans="1:40" s="44" customFormat="1" ht="21" customHeight="1">
      <c r="A40" s="66"/>
      <c r="B40" s="40"/>
      <c r="C40" s="40"/>
      <c r="D40" s="40"/>
      <c r="E40" s="41"/>
      <c r="F40" s="41"/>
      <c r="G40" s="40"/>
      <c r="H40" s="40"/>
      <c r="I40" s="41"/>
      <c r="J40" s="40"/>
      <c r="K40" s="40"/>
      <c r="L40" s="40"/>
      <c r="M40" s="40"/>
      <c r="N40" s="40"/>
      <c r="O40" s="40"/>
      <c r="P40" s="42"/>
      <c r="Q40" s="40"/>
      <c r="R40" s="40"/>
      <c r="S40" s="40"/>
      <c r="T40" s="40"/>
      <c r="U40" s="40"/>
      <c r="V40" s="40"/>
      <c r="W40" s="42"/>
      <c r="X40" s="40"/>
      <c r="Y40" s="66"/>
      <c r="Z40" s="40"/>
      <c r="AA40" s="40"/>
      <c r="AB40" s="40"/>
      <c r="AC40" s="40"/>
      <c r="AD40" s="40"/>
      <c r="AE40" s="41"/>
      <c r="AF40" s="40"/>
      <c r="AG40" s="41"/>
      <c r="AH40" s="41"/>
      <c r="AI40" s="41"/>
      <c r="AJ40" s="41"/>
      <c r="AK40" s="41"/>
      <c r="AL40" s="41"/>
      <c r="AM40" s="41"/>
      <c r="AN40" s="41"/>
    </row>
    <row r="41" spans="1:42" s="60" customFormat="1" ht="31.5" customHeight="1">
      <c r="A41" s="36" t="s">
        <v>28</v>
      </c>
      <c r="B41" s="49">
        <f aca="true" t="shared" si="46" ref="B41:Q41">B42</f>
        <v>0</v>
      </c>
      <c r="C41" s="49">
        <f t="shared" si="46"/>
        <v>0</v>
      </c>
      <c r="D41" s="49">
        <f t="shared" si="46"/>
        <v>0</v>
      </c>
      <c r="E41" s="49">
        <f t="shared" si="46"/>
        <v>0</v>
      </c>
      <c r="F41" s="49">
        <f t="shared" si="46"/>
        <v>149</v>
      </c>
      <c r="G41" s="49">
        <f t="shared" si="46"/>
        <v>0</v>
      </c>
      <c r="H41" s="49">
        <f t="shared" si="46"/>
        <v>0</v>
      </c>
      <c r="I41" s="49">
        <f t="shared" si="46"/>
        <v>0</v>
      </c>
      <c r="J41" s="49">
        <f t="shared" si="46"/>
        <v>0</v>
      </c>
      <c r="K41" s="49">
        <f t="shared" si="46"/>
        <v>1230</v>
      </c>
      <c r="L41" s="49">
        <f t="shared" si="46"/>
        <v>0</v>
      </c>
      <c r="M41" s="49">
        <f t="shared" si="46"/>
        <v>41</v>
      </c>
      <c r="N41" s="49">
        <f t="shared" si="46"/>
        <v>132</v>
      </c>
      <c r="O41" s="49">
        <f t="shared" si="46"/>
        <v>0</v>
      </c>
      <c r="P41" s="49">
        <f t="shared" si="46"/>
        <v>1403</v>
      </c>
      <c r="Q41" s="49">
        <f t="shared" si="46"/>
        <v>65</v>
      </c>
      <c r="R41" s="49">
        <f>+R42</f>
        <v>0</v>
      </c>
      <c r="S41" s="49">
        <f aca="true" t="shared" si="47" ref="S41:X41">S42</f>
        <v>0</v>
      </c>
      <c r="T41" s="49">
        <f t="shared" si="47"/>
        <v>0</v>
      </c>
      <c r="U41" s="49">
        <f t="shared" si="47"/>
        <v>0</v>
      </c>
      <c r="V41" s="49">
        <f t="shared" si="47"/>
        <v>0</v>
      </c>
      <c r="W41" s="49">
        <f t="shared" si="47"/>
        <v>0</v>
      </c>
      <c r="X41" s="49">
        <f t="shared" si="47"/>
        <v>0</v>
      </c>
      <c r="Y41" s="36" t="s">
        <v>28</v>
      </c>
      <c r="Z41" s="49">
        <f aca="true" t="shared" si="48" ref="Z41:AP41">Z42</f>
        <v>0</v>
      </c>
      <c r="AA41" s="49">
        <f t="shared" si="48"/>
        <v>0</v>
      </c>
      <c r="AB41" s="49">
        <f t="shared" si="48"/>
        <v>0</v>
      </c>
      <c r="AC41" s="49">
        <f t="shared" si="48"/>
        <v>0</v>
      </c>
      <c r="AD41" s="49">
        <f t="shared" si="48"/>
        <v>0</v>
      </c>
      <c r="AE41" s="49">
        <f t="shared" si="48"/>
        <v>0</v>
      </c>
      <c r="AF41" s="49">
        <f t="shared" si="48"/>
        <v>0</v>
      </c>
      <c r="AG41" s="49">
        <f t="shared" si="48"/>
        <v>0</v>
      </c>
      <c r="AH41" s="49">
        <f t="shared" si="48"/>
        <v>1230</v>
      </c>
      <c r="AI41" s="49">
        <f t="shared" si="48"/>
        <v>0</v>
      </c>
      <c r="AJ41" s="49">
        <f t="shared" si="48"/>
        <v>41</v>
      </c>
      <c r="AK41" s="49">
        <f t="shared" si="48"/>
        <v>132</v>
      </c>
      <c r="AL41" s="49">
        <f t="shared" si="48"/>
        <v>0</v>
      </c>
      <c r="AM41" s="49">
        <f t="shared" si="48"/>
        <v>1403</v>
      </c>
      <c r="AN41" s="49">
        <f t="shared" si="48"/>
        <v>214</v>
      </c>
      <c r="AO41" s="38">
        <f t="shared" si="48"/>
        <v>0</v>
      </c>
      <c r="AP41" s="38">
        <f t="shared" si="48"/>
        <v>0</v>
      </c>
    </row>
    <row r="42" spans="1:42" s="44" customFormat="1" ht="31.5" customHeight="1">
      <c r="A42" s="66" t="s">
        <v>9</v>
      </c>
      <c r="B42" s="40"/>
      <c r="C42" s="40"/>
      <c r="D42" s="40"/>
      <c r="E42" s="41">
        <f>SUM(B42:D42)</f>
        <v>0</v>
      </c>
      <c r="F42" s="40">
        <v>149</v>
      </c>
      <c r="G42" s="40"/>
      <c r="H42" s="40"/>
      <c r="I42" s="41">
        <f>SUM(G42:H42)</f>
        <v>0</v>
      </c>
      <c r="J42" s="40"/>
      <c r="K42" s="40">
        <v>1230</v>
      </c>
      <c r="L42" s="40"/>
      <c r="M42" s="40">
        <v>41</v>
      </c>
      <c r="N42" s="40">
        <v>132</v>
      </c>
      <c r="O42" s="40"/>
      <c r="P42" s="42">
        <f>SUM(K42:O42)</f>
        <v>1403</v>
      </c>
      <c r="Q42" s="40">
        <v>65</v>
      </c>
      <c r="R42" s="40"/>
      <c r="S42" s="40"/>
      <c r="T42" s="40"/>
      <c r="U42" s="40"/>
      <c r="V42" s="40"/>
      <c r="W42" s="42">
        <f>SUM(R42:V42)</f>
        <v>0</v>
      </c>
      <c r="X42" s="40"/>
      <c r="Y42" s="66" t="s">
        <v>9</v>
      </c>
      <c r="Z42" s="40"/>
      <c r="AA42" s="40"/>
      <c r="AB42" s="40"/>
      <c r="AC42" s="40"/>
      <c r="AD42" s="40"/>
      <c r="AE42" s="41">
        <f>SUM(Z42:AD42)</f>
        <v>0</v>
      </c>
      <c r="AF42" s="40"/>
      <c r="AG42" s="41">
        <f>B42+Z42</f>
        <v>0</v>
      </c>
      <c r="AH42" s="41">
        <f>K42+R42+AA42</f>
        <v>1230</v>
      </c>
      <c r="AI42" s="41">
        <f>L42+S42</f>
        <v>0</v>
      </c>
      <c r="AJ42" s="41">
        <f>M42+T42+AB42</f>
        <v>41</v>
      </c>
      <c r="AK42" s="41">
        <f>C42+G42+N42+U42+AC42</f>
        <v>132</v>
      </c>
      <c r="AL42" s="41">
        <f>D42+H42+O42+V42+AD42</f>
        <v>0</v>
      </c>
      <c r="AM42" s="41">
        <f>SUM(AG42:AL42)</f>
        <v>1403</v>
      </c>
      <c r="AN42" s="41">
        <f>F42+J42+Q42+X42+AF42</f>
        <v>214</v>
      </c>
      <c r="AO42" s="43"/>
      <c r="AP42" s="43"/>
    </row>
    <row r="43" spans="1:40" s="44" customFormat="1" ht="21" customHeight="1">
      <c r="A43" s="58"/>
      <c r="B43" s="40"/>
      <c r="C43" s="40"/>
      <c r="D43" s="40"/>
      <c r="E43" s="41"/>
      <c r="F43" s="41"/>
      <c r="G43" s="40"/>
      <c r="H43" s="40"/>
      <c r="I43" s="41"/>
      <c r="J43" s="40"/>
      <c r="K43" s="40"/>
      <c r="L43" s="40"/>
      <c r="M43" s="40"/>
      <c r="N43" s="40"/>
      <c r="O43" s="40"/>
      <c r="P43" s="59"/>
      <c r="Q43" s="40"/>
      <c r="R43" s="40"/>
      <c r="S43" s="40"/>
      <c r="T43" s="40"/>
      <c r="U43" s="40"/>
      <c r="V43" s="40"/>
      <c r="W43" s="59"/>
      <c r="X43" s="40"/>
      <c r="Y43" s="58"/>
      <c r="Z43" s="40"/>
      <c r="AA43" s="40"/>
      <c r="AB43" s="40"/>
      <c r="AC43" s="40"/>
      <c r="AD43" s="40"/>
      <c r="AE43" s="41"/>
      <c r="AF43" s="40"/>
      <c r="AG43" s="41"/>
      <c r="AH43" s="41"/>
      <c r="AI43" s="41"/>
      <c r="AJ43" s="41"/>
      <c r="AK43" s="41"/>
      <c r="AL43" s="41"/>
      <c r="AM43" s="41"/>
      <c r="AN43" s="41"/>
    </row>
    <row r="44" spans="1:59" s="60" customFormat="1" ht="31.5" customHeight="1">
      <c r="A44" s="36" t="s">
        <v>29</v>
      </c>
      <c r="B44" s="49">
        <f aca="true" t="shared" si="49" ref="B44:X44">B45</f>
        <v>0</v>
      </c>
      <c r="C44" s="49">
        <f t="shared" si="49"/>
        <v>0</v>
      </c>
      <c r="D44" s="49">
        <f t="shared" si="49"/>
        <v>0</v>
      </c>
      <c r="E44" s="49">
        <f t="shared" si="49"/>
        <v>0</v>
      </c>
      <c r="F44" s="49">
        <f t="shared" si="49"/>
        <v>102</v>
      </c>
      <c r="G44" s="49">
        <f t="shared" si="49"/>
        <v>10485</v>
      </c>
      <c r="H44" s="49">
        <f t="shared" si="49"/>
        <v>0</v>
      </c>
      <c r="I44" s="49">
        <f t="shared" si="49"/>
        <v>10485</v>
      </c>
      <c r="J44" s="49">
        <f t="shared" si="49"/>
        <v>0</v>
      </c>
      <c r="K44" s="49">
        <f t="shared" si="49"/>
        <v>0</v>
      </c>
      <c r="L44" s="49">
        <f t="shared" si="49"/>
        <v>0</v>
      </c>
      <c r="M44" s="49">
        <f t="shared" si="49"/>
        <v>0</v>
      </c>
      <c r="N44" s="49">
        <f t="shared" si="49"/>
        <v>215</v>
      </c>
      <c r="O44" s="49">
        <f t="shared" si="49"/>
        <v>0</v>
      </c>
      <c r="P44" s="49">
        <f t="shared" si="49"/>
        <v>215</v>
      </c>
      <c r="Q44" s="49">
        <f t="shared" si="49"/>
        <v>123</v>
      </c>
      <c r="R44" s="49">
        <f t="shared" si="49"/>
        <v>0</v>
      </c>
      <c r="S44" s="49">
        <f t="shared" si="49"/>
        <v>0</v>
      </c>
      <c r="T44" s="49">
        <f t="shared" si="49"/>
        <v>0</v>
      </c>
      <c r="U44" s="49">
        <f t="shared" si="49"/>
        <v>0</v>
      </c>
      <c r="V44" s="49">
        <f t="shared" si="49"/>
        <v>0</v>
      </c>
      <c r="W44" s="49">
        <f t="shared" si="49"/>
        <v>0</v>
      </c>
      <c r="X44" s="49">
        <f t="shared" si="49"/>
        <v>0</v>
      </c>
      <c r="Y44" s="36" t="s">
        <v>29</v>
      </c>
      <c r="Z44" s="49">
        <f aca="true" t="shared" si="50" ref="Z44:AP44">Z45</f>
        <v>0</v>
      </c>
      <c r="AA44" s="49">
        <f t="shared" si="50"/>
        <v>0</v>
      </c>
      <c r="AB44" s="49">
        <f t="shared" si="50"/>
        <v>0</v>
      </c>
      <c r="AC44" s="49">
        <f t="shared" si="50"/>
        <v>0</v>
      </c>
      <c r="AD44" s="49">
        <f t="shared" si="50"/>
        <v>0</v>
      </c>
      <c r="AE44" s="49">
        <f t="shared" si="50"/>
        <v>0</v>
      </c>
      <c r="AF44" s="49">
        <f t="shared" si="50"/>
        <v>0</v>
      </c>
      <c r="AG44" s="49">
        <f t="shared" si="50"/>
        <v>0</v>
      </c>
      <c r="AH44" s="49">
        <f t="shared" si="50"/>
        <v>0</v>
      </c>
      <c r="AI44" s="49">
        <f t="shared" si="50"/>
        <v>0</v>
      </c>
      <c r="AJ44" s="49">
        <f t="shared" si="50"/>
        <v>0</v>
      </c>
      <c r="AK44" s="49">
        <f t="shared" si="50"/>
        <v>10700</v>
      </c>
      <c r="AL44" s="49">
        <f t="shared" si="50"/>
        <v>0</v>
      </c>
      <c r="AM44" s="49">
        <f t="shared" si="50"/>
        <v>10700</v>
      </c>
      <c r="AN44" s="49">
        <f t="shared" si="50"/>
        <v>225</v>
      </c>
      <c r="AO44" s="38">
        <f t="shared" si="50"/>
        <v>0</v>
      </c>
      <c r="AP44" s="38">
        <f t="shared" si="50"/>
        <v>0</v>
      </c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</row>
    <row r="45" spans="1:42" s="44" customFormat="1" ht="31.5" customHeight="1">
      <c r="A45" s="39" t="s">
        <v>10</v>
      </c>
      <c r="B45" s="40"/>
      <c r="C45" s="40"/>
      <c r="D45" s="40"/>
      <c r="E45" s="41">
        <f>SUM(B45:D45)</f>
        <v>0</v>
      </c>
      <c r="F45" s="40">
        <v>102</v>
      </c>
      <c r="G45" s="40">
        <v>10485</v>
      </c>
      <c r="H45" s="40"/>
      <c r="I45" s="41">
        <f>SUM(G45:H45)</f>
        <v>10485</v>
      </c>
      <c r="J45" s="40"/>
      <c r="K45" s="40"/>
      <c r="L45" s="40"/>
      <c r="M45" s="40"/>
      <c r="N45" s="40">
        <v>215</v>
      </c>
      <c r="O45" s="40"/>
      <c r="P45" s="42">
        <f>SUM(K45:O45)</f>
        <v>215</v>
      </c>
      <c r="Q45" s="40">
        <v>123</v>
      </c>
      <c r="R45" s="40"/>
      <c r="S45" s="40"/>
      <c r="T45" s="40"/>
      <c r="U45" s="40"/>
      <c r="V45" s="40"/>
      <c r="W45" s="42">
        <f>SUM(R45:V45)</f>
        <v>0</v>
      </c>
      <c r="X45" s="40"/>
      <c r="Y45" s="39" t="s">
        <v>10</v>
      </c>
      <c r="Z45" s="40"/>
      <c r="AA45" s="40"/>
      <c r="AB45" s="40"/>
      <c r="AC45" s="40"/>
      <c r="AD45" s="40"/>
      <c r="AE45" s="41">
        <f>SUM(Z45:AD45)</f>
        <v>0</v>
      </c>
      <c r="AF45" s="40"/>
      <c r="AG45" s="41">
        <f>B45+Z45</f>
        <v>0</v>
      </c>
      <c r="AH45" s="41">
        <f>K45+R45+AA45</f>
        <v>0</v>
      </c>
      <c r="AI45" s="41">
        <f>L45+S45</f>
        <v>0</v>
      </c>
      <c r="AJ45" s="41">
        <f>M45+T45+AB45</f>
        <v>0</v>
      </c>
      <c r="AK45" s="41">
        <f>C45+G45+N45+U45+AC45</f>
        <v>10700</v>
      </c>
      <c r="AL45" s="41">
        <f>D45+H45+O45+V45+AD45</f>
        <v>0</v>
      </c>
      <c r="AM45" s="41">
        <f>SUM(AG45:AL45)</f>
        <v>10700</v>
      </c>
      <c r="AN45" s="41">
        <f>F45+J45+Q45+X45+AF45</f>
        <v>225</v>
      </c>
      <c r="AO45" s="43"/>
      <c r="AP45" s="43"/>
    </row>
    <row r="46" spans="1:41" s="44" customFormat="1" ht="15" customHeight="1">
      <c r="A46" s="3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2"/>
      <c r="Q46" s="41"/>
      <c r="R46" s="41"/>
      <c r="S46" s="41"/>
      <c r="T46" s="41"/>
      <c r="U46" s="41"/>
      <c r="V46" s="41"/>
      <c r="W46" s="42"/>
      <c r="X46" s="41"/>
      <c r="Y46" s="39"/>
      <c r="Z46" s="41"/>
      <c r="AA46" s="41"/>
      <c r="AB46" s="41"/>
      <c r="AC46" s="41"/>
      <c r="AD46" s="41"/>
      <c r="AE46" s="41"/>
      <c r="AF46" s="40"/>
      <c r="AG46" s="41"/>
      <c r="AH46" s="41"/>
      <c r="AI46" s="41"/>
      <c r="AJ46" s="41"/>
      <c r="AK46" s="41"/>
      <c r="AL46" s="41"/>
      <c r="AM46" s="41"/>
      <c r="AN46" s="41"/>
      <c r="AO46" s="67"/>
    </row>
    <row r="47" spans="1:40" s="44" customFormat="1" ht="15" customHeight="1">
      <c r="A47" s="3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41"/>
      <c r="R47" s="41"/>
      <c r="S47" s="41"/>
      <c r="T47" s="41"/>
      <c r="U47" s="41"/>
      <c r="V47" s="41"/>
      <c r="W47" s="42"/>
      <c r="X47" s="41"/>
      <c r="Y47" s="39"/>
      <c r="Z47" s="41"/>
      <c r="AA47" s="41"/>
      <c r="AB47" s="41"/>
      <c r="AC47" s="41"/>
      <c r="AD47" s="41"/>
      <c r="AE47" s="41"/>
      <c r="AF47" s="40"/>
      <c r="AG47" s="41"/>
      <c r="AH47" s="41"/>
      <c r="AI47" s="41"/>
      <c r="AJ47" s="41"/>
      <c r="AK47" s="41"/>
      <c r="AL47" s="41"/>
      <c r="AM47" s="41"/>
      <c r="AN47" s="41"/>
    </row>
    <row r="48" spans="1:40" s="44" customFormat="1" ht="15" customHeight="1">
      <c r="A48" s="3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2"/>
      <c r="Q48" s="41"/>
      <c r="R48" s="41"/>
      <c r="S48" s="41"/>
      <c r="T48" s="41"/>
      <c r="U48" s="41"/>
      <c r="V48" s="41"/>
      <c r="W48" s="42"/>
      <c r="X48" s="41"/>
      <c r="Y48" s="39"/>
      <c r="Z48" s="41"/>
      <c r="AA48" s="41"/>
      <c r="AB48" s="41"/>
      <c r="AC48" s="41"/>
      <c r="AD48" s="41"/>
      <c r="AE48" s="41"/>
      <c r="AF48" s="40"/>
      <c r="AG48" s="41"/>
      <c r="AH48" s="41"/>
      <c r="AI48" s="41"/>
      <c r="AJ48" s="41"/>
      <c r="AK48" s="41"/>
      <c r="AL48" s="41"/>
      <c r="AM48" s="41"/>
      <c r="AN48" s="41"/>
    </row>
    <row r="49" spans="1:40" s="44" customFormat="1" ht="15" customHeight="1">
      <c r="A49" s="3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2"/>
      <c r="Q49" s="41"/>
      <c r="R49" s="41"/>
      <c r="S49" s="41"/>
      <c r="T49" s="41"/>
      <c r="U49" s="41"/>
      <c r="V49" s="41"/>
      <c r="W49" s="42"/>
      <c r="X49" s="41"/>
      <c r="Y49" s="39"/>
      <c r="Z49" s="41"/>
      <c r="AA49" s="41"/>
      <c r="AB49" s="41"/>
      <c r="AC49" s="41"/>
      <c r="AD49" s="41"/>
      <c r="AE49" s="41"/>
      <c r="AF49" s="40"/>
      <c r="AG49" s="41"/>
      <c r="AH49" s="41"/>
      <c r="AI49" s="41"/>
      <c r="AJ49" s="41"/>
      <c r="AK49" s="41"/>
      <c r="AL49" s="41"/>
      <c r="AM49" s="41"/>
      <c r="AN49" s="41"/>
    </row>
    <row r="50" spans="1:40" s="44" customFormat="1" ht="15" customHeight="1">
      <c r="A50" s="3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  <c r="Q50" s="41"/>
      <c r="R50" s="41"/>
      <c r="S50" s="41"/>
      <c r="T50" s="41"/>
      <c r="U50" s="41"/>
      <c r="V50" s="41"/>
      <c r="W50" s="42"/>
      <c r="X50" s="41"/>
      <c r="Y50" s="39"/>
      <c r="Z50" s="41"/>
      <c r="AA50" s="41"/>
      <c r="AB50" s="41"/>
      <c r="AC50" s="41"/>
      <c r="AD50" s="41"/>
      <c r="AE50" s="41"/>
      <c r="AF50" s="40"/>
      <c r="AG50" s="41"/>
      <c r="AH50" s="41"/>
      <c r="AI50" s="41"/>
      <c r="AJ50" s="41"/>
      <c r="AK50" s="41"/>
      <c r="AL50" s="41"/>
      <c r="AM50" s="41"/>
      <c r="AN50" s="41"/>
    </row>
    <row r="51" spans="1:40" s="44" customFormat="1" ht="15" customHeight="1">
      <c r="A51" s="3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  <c r="Q51" s="41"/>
      <c r="R51" s="41"/>
      <c r="S51" s="41"/>
      <c r="T51" s="41"/>
      <c r="U51" s="41"/>
      <c r="V51" s="41"/>
      <c r="W51" s="42"/>
      <c r="X51" s="41"/>
      <c r="Y51" s="39"/>
      <c r="Z51" s="41"/>
      <c r="AA51" s="41"/>
      <c r="AB51" s="41"/>
      <c r="AC51" s="41"/>
      <c r="AD51" s="41"/>
      <c r="AE51" s="41"/>
      <c r="AF51" s="40"/>
      <c r="AG51" s="41"/>
      <c r="AH51" s="41"/>
      <c r="AI51" s="41"/>
      <c r="AJ51" s="41"/>
      <c r="AK51" s="41"/>
      <c r="AL51" s="41"/>
      <c r="AM51" s="41"/>
      <c r="AN51" s="41"/>
    </row>
    <row r="52" spans="1:40" s="44" customFormat="1" ht="15" customHeight="1">
      <c r="A52" s="3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2"/>
      <c r="Q52" s="41"/>
      <c r="R52" s="41"/>
      <c r="S52" s="41"/>
      <c r="T52" s="41"/>
      <c r="U52" s="41"/>
      <c r="V52" s="41"/>
      <c r="W52" s="42"/>
      <c r="X52" s="41"/>
      <c r="Y52" s="39"/>
      <c r="Z52" s="41"/>
      <c r="AA52" s="41"/>
      <c r="AB52" s="41"/>
      <c r="AC52" s="41"/>
      <c r="AD52" s="41"/>
      <c r="AE52" s="41"/>
      <c r="AF52" s="40"/>
      <c r="AG52" s="41"/>
      <c r="AH52" s="41"/>
      <c r="AI52" s="41"/>
      <c r="AJ52" s="41"/>
      <c r="AK52" s="41"/>
      <c r="AL52" s="41"/>
      <c r="AM52" s="41"/>
      <c r="AN52" s="41"/>
    </row>
    <row r="53" spans="1:40" s="44" customFormat="1" ht="15" customHeight="1">
      <c r="A53" s="3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  <c r="Q53" s="41"/>
      <c r="R53" s="41"/>
      <c r="S53" s="41"/>
      <c r="T53" s="41"/>
      <c r="U53" s="41"/>
      <c r="V53" s="41"/>
      <c r="W53" s="42"/>
      <c r="X53" s="41"/>
      <c r="Y53" s="39"/>
      <c r="Z53" s="41"/>
      <c r="AA53" s="41"/>
      <c r="AB53" s="41"/>
      <c r="AC53" s="41"/>
      <c r="AD53" s="41"/>
      <c r="AE53" s="41"/>
      <c r="AF53" s="40"/>
      <c r="AG53" s="41"/>
      <c r="AH53" s="41"/>
      <c r="AI53" s="41"/>
      <c r="AJ53" s="41"/>
      <c r="AK53" s="41"/>
      <c r="AL53" s="41"/>
      <c r="AM53" s="41"/>
      <c r="AN53" s="41"/>
    </row>
    <row r="54" spans="1:40" s="44" customFormat="1" ht="15" customHeight="1">
      <c r="A54" s="68"/>
      <c r="B54" s="40"/>
      <c r="C54" s="40"/>
      <c r="D54" s="40"/>
      <c r="E54" s="41"/>
      <c r="F54" s="40"/>
      <c r="G54" s="40"/>
      <c r="H54" s="40"/>
      <c r="I54" s="41"/>
      <c r="J54" s="40"/>
      <c r="K54" s="40"/>
      <c r="L54" s="40"/>
      <c r="M54" s="40"/>
      <c r="N54" s="40"/>
      <c r="O54" s="40"/>
      <c r="P54" s="59"/>
      <c r="Q54" s="40"/>
      <c r="R54" s="40"/>
      <c r="S54" s="40"/>
      <c r="T54" s="40"/>
      <c r="U54" s="40"/>
      <c r="V54" s="40"/>
      <c r="W54" s="59"/>
      <c r="X54" s="40"/>
      <c r="Y54" s="68"/>
      <c r="Z54" s="40"/>
      <c r="AA54" s="40"/>
      <c r="AB54" s="40"/>
      <c r="AC54" s="40"/>
      <c r="AD54" s="40"/>
      <c r="AE54" s="41"/>
      <c r="AF54" s="40"/>
      <c r="AG54" s="41"/>
      <c r="AH54" s="41"/>
      <c r="AI54" s="41"/>
      <c r="AJ54" s="41"/>
      <c r="AK54" s="41"/>
      <c r="AL54" s="41"/>
      <c r="AM54" s="41"/>
      <c r="AN54" s="41"/>
    </row>
    <row r="55" spans="1:42" s="60" customFormat="1" ht="39.75" customHeight="1">
      <c r="A55" s="69" t="s">
        <v>11</v>
      </c>
      <c r="B55" s="70">
        <f aca="true" t="shared" si="51" ref="B55:X55">B9+B12+B21+B30+B38+B41+B44</f>
        <v>5042782</v>
      </c>
      <c r="C55" s="70">
        <f t="shared" si="51"/>
        <v>92055870</v>
      </c>
      <c r="D55" s="70">
        <f t="shared" si="51"/>
        <v>383043</v>
      </c>
      <c r="E55" s="70">
        <f t="shared" si="51"/>
        <v>97481695</v>
      </c>
      <c r="F55" s="70">
        <f t="shared" si="51"/>
        <v>10795468</v>
      </c>
      <c r="G55" s="70">
        <f t="shared" si="51"/>
        <v>120351</v>
      </c>
      <c r="H55" s="70">
        <f t="shared" si="51"/>
        <v>416</v>
      </c>
      <c r="I55" s="70">
        <f t="shared" si="51"/>
        <v>120767</v>
      </c>
      <c r="J55" s="70">
        <f t="shared" si="51"/>
        <v>39862</v>
      </c>
      <c r="K55" s="70">
        <f t="shared" si="51"/>
        <v>5743882</v>
      </c>
      <c r="L55" s="70">
        <f t="shared" si="51"/>
        <v>4284</v>
      </c>
      <c r="M55" s="70">
        <f t="shared" si="51"/>
        <v>1054899</v>
      </c>
      <c r="N55" s="70">
        <f t="shared" si="51"/>
        <v>371699</v>
      </c>
      <c r="O55" s="70">
        <f t="shared" si="51"/>
        <v>3982468</v>
      </c>
      <c r="P55" s="70">
        <f t="shared" si="51"/>
        <v>11157232</v>
      </c>
      <c r="Q55" s="70">
        <f t="shared" si="51"/>
        <v>1096441</v>
      </c>
      <c r="R55" s="70">
        <f t="shared" si="51"/>
        <v>152461</v>
      </c>
      <c r="S55" s="70">
        <f t="shared" si="51"/>
        <v>473</v>
      </c>
      <c r="T55" s="70">
        <f t="shared" si="51"/>
        <v>9990</v>
      </c>
      <c r="U55" s="70">
        <f t="shared" si="51"/>
        <v>81686</v>
      </c>
      <c r="V55" s="70">
        <f t="shared" si="51"/>
        <v>1630</v>
      </c>
      <c r="W55" s="70">
        <f t="shared" si="51"/>
        <v>246240</v>
      </c>
      <c r="X55" s="70">
        <f t="shared" si="51"/>
        <v>101620</v>
      </c>
      <c r="Y55" s="69" t="s">
        <v>11</v>
      </c>
      <c r="Z55" s="70">
        <f aca="true" t="shared" si="52" ref="Z55:AP55">Z9+Z12+Z21+Z30+Z38+Z41+Z44</f>
        <v>161952</v>
      </c>
      <c r="AA55" s="70">
        <f t="shared" si="52"/>
        <v>0</v>
      </c>
      <c r="AB55" s="70">
        <f t="shared" si="52"/>
        <v>854</v>
      </c>
      <c r="AC55" s="70">
        <f t="shared" si="52"/>
        <v>3305</v>
      </c>
      <c r="AD55" s="70">
        <f t="shared" si="52"/>
        <v>74605</v>
      </c>
      <c r="AE55" s="70">
        <f t="shared" si="52"/>
        <v>240716</v>
      </c>
      <c r="AF55" s="70">
        <f t="shared" si="52"/>
        <v>13591</v>
      </c>
      <c r="AG55" s="70">
        <f t="shared" si="52"/>
        <v>5204734</v>
      </c>
      <c r="AH55" s="70">
        <f t="shared" si="52"/>
        <v>5896343</v>
      </c>
      <c r="AI55" s="70">
        <f t="shared" si="52"/>
        <v>4757</v>
      </c>
      <c r="AJ55" s="70">
        <f t="shared" si="52"/>
        <v>1065743</v>
      </c>
      <c r="AK55" s="70">
        <f t="shared" si="52"/>
        <v>92632911</v>
      </c>
      <c r="AL55" s="70">
        <f t="shared" si="52"/>
        <v>4442162</v>
      </c>
      <c r="AM55" s="70">
        <f t="shared" si="52"/>
        <v>109246650</v>
      </c>
      <c r="AN55" s="70">
        <f t="shared" si="52"/>
        <v>12046982</v>
      </c>
      <c r="AO55" s="70">
        <f t="shared" si="52"/>
        <v>33885610310</v>
      </c>
      <c r="AP55" s="70">
        <f t="shared" si="52"/>
        <v>0</v>
      </c>
    </row>
    <row r="56" spans="1:40" s="44" customFormat="1" ht="14.25" customHeight="1" thickBot="1">
      <c r="A56" s="71"/>
      <c r="B56" s="72"/>
      <c r="C56" s="72"/>
      <c r="D56" s="72"/>
      <c r="E56" s="73"/>
      <c r="F56" s="72"/>
      <c r="G56" s="72"/>
      <c r="H56" s="72"/>
      <c r="I56" s="73"/>
      <c r="J56" s="72"/>
      <c r="K56" s="72"/>
      <c r="L56" s="72"/>
      <c r="M56" s="72"/>
      <c r="N56" s="72"/>
      <c r="O56" s="72"/>
      <c r="P56" s="73"/>
      <c r="Q56" s="72"/>
      <c r="R56" s="72"/>
      <c r="S56" s="72"/>
      <c r="T56" s="72"/>
      <c r="U56" s="72"/>
      <c r="V56" s="72"/>
      <c r="W56" s="73"/>
      <c r="X56" s="72"/>
      <c r="Y56" s="73"/>
      <c r="Z56" s="72"/>
      <c r="AA56" s="72"/>
      <c r="AB56" s="72"/>
      <c r="AC56" s="72"/>
      <c r="AD56" s="72"/>
      <c r="AE56" s="73"/>
      <c r="AF56" s="72"/>
      <c r="AG56" s="73"/>
      <c r="AH56" s="73"/>
      <c r="AI56" s="73"/>
      <c r="AJ56" s="73"/>
      <c r="AK56" s="73"/>
      <c r="AL56" s="73"/>
      <c r="AM56" s="73"/>
      <c r="AN56" s="73"/>
    </row>
    <row r="57" spans="1:19" ht="66.75" customHeight="1">
      <c r="A57" s="160" t="s">
        <v>70</v>
      </c>
      <c r="B57" s="160"/>
      <c r="C57" s="160"/>
      <c r="D57" s="160"/>
      <c r="E57" s="160"/>
      <c r="F57" s="160"/>
      <c r="G57" s="160"/>
      <c r="H57" s="160"/>
      <c r="I57" s="160"/>
      <c r="J57" s="160"/>
      <c r="K57" s="81"/>
      <c r="N57" s="14"/>
      <c r="O57" s="14"/>
      <c r="P57" s="74"/>
      <c r="Q57" s="14"/>
      <c r="R57" s="14"/>
      <c r="S57" s="14"/>
    </row>
    <row r="58" spans="1:2" ht="18" customHeight="1">
      <c r="A58" s="75"/>
      <c r="B58" s="76"/>
    </row>
    <row r="59" spans="1:2" ht="18" customHeight="1">
      <c r="A59" s="77"/>
      <c r="B59" s="76"/>
    </row>
    <row r="60" ht="18" customHeight="1">
      <c r="A60" s="78"/>
    </row>
    <row r="61" ht="15" customHeight="1">
      <c r="A61" s="78"/>
    </row>
    <row r="62" ht="15" customHeight="1">
      <c r="A62" s="78"/>
    </row>
    <row r="63" ht="15" customHeight="1">
      <c r="A63" s="79"/>
    </row>
    <row r="64" ht="15" customHeight="1">
      <c r="A64" s="79"/>
    </row>
    <row r="65" ht="15" customHeight="1">
      <c r="A65" s="79"/>
    </row>
    <row r="66" ht="15" customHeight="1">
      <c r="A66" s="79"/>
    </row>
    <row r="67" ht="15" customHeight="1">
      <c r="A67" s="79"/>
    </row>
    <row r="68" ht="15" customHeight="1">
      <c r="A68" s="79"/>
    </row>
    <row r="69" ht="15" customHeight="1">
      <c r="A69" s="79"/>
    </row>
    <row r="70" ht="15" customHeight="1">
      <c r="A70" s="79"/>
    </row>
    <row r="71" ht="15" customHeight="1">
      <c r="A71" s="79"/>
    </row>
    <row r="72" ht="15" customHeight="1">
      <c r="A72" s="79"/>
    </row>
    <row r="73" ht="15" customHeight="1">
      <c r="A73" s="79"/>
    </row>
    <row r="74" ht="15" customHeight="1">
      <c r="A74" s="79"/>
    </row>
    <row r="75" ht="15" customHeight="1">
      <c r="A75" s="79"/>
    </row>
    <row r="76" ht="15.75">
      <c r="A76" s="79"/>
    </row>
    <row r="77" ht="15.75">
      <c r="A77" s="79"/>
    </row>
    <row r="78" ht="15.75">
      <c r="A78" s="79"/>
    </row>
    <row r="79" ht="15.75">
      <c r="A79" s="79"/>
    </row>
    <row r="80" ht="15.75">
      <c r="A80" s="79"/>
    </row>
    <row r="81" ht="15.75">
      <c r="A81" s="79"/>
    </row>
    <row r="82" ht="15.75">
      <c r="A82" s="79"/>
    </row>
    <row r="83" ht="15.75">
      <c r="A83" s="79"/>
    </row>
    <row r="84" ht="15.75">
      <c r="A84" s="79"/>
    </row>
    <row r="85" ht="15.75">
      <c r="A85" s="79"/>
    </row>
    <row r="86" ht="15.75">
      <c r="A86" s="79"/>
    </row>
    <row r="87" ht="15.75">
      <c r="A87" s="79"/>
    </row>
    <row r="88" ht="15.75">
      <c r="A88" s="79"/>
    </row>
    <row r="89" ht="15.75">
      <c r="A89" s="79"/>
    </row>
    <row r="90" ht="15.75">
      <c r="A90" s="79"/>
    </row>
    <row r="91" ht="15.75">
      <c r="A91" s="79"/>
    </row>
    <row r="92" ht="15.75">
      <c r="A92" s="79"/>
    </row>
    <row r="144" ht="14.25" customHeight="1"/>
  </sheetData>
  <mergeCells count="16">
    <mergeCell ref="AG5:AN6"/>
    <mergeCell ref="B6:F6"/>
    <mergeCell ref="Z6:AF6"/>
    <mergeCell ref="B5:J5"/>
    <mergeCell ref="K5:X5"/>
    <mergeCell ref="Z5:AF5"/>
    <mergeCell ref="A57:J57"/>
    <mergeCell ref="AG2:AK2"/>
    <mergeCell ref="A4:A7"/>
    <mergeCell ref="Y4:Y7"/>
    <mergeCell ref="G6:J6"/>
    <mergeCell ref="K2:P2"/>
    <mergeCell ref="C2:J2"/>
    <mergeCell ref="AA2:AF2"/>
    <mergeCell ref="K6:Q6"/>
    <mergeCell ref="R6:X6"/>
  </mergeCells>
  <printOptions horizontalCentered="1"/>
  <pageMargins left="0.5905511811023623" right="0.5905511811023623" top="0.5905511811023623" bottom="0.3937007874015748" header="0" footer="0"/>
  <pageSetup fitToWidth="4" horizontalDpi="300" verticalDpi="300" orientation="portrait" pageOrder="overThenDown" paperSize="9" scale="47" r:id="rId1"/>
  <colBreaks count="3" manualBreakCount="3">
    <brk id="10" max="56" man="1"/>
    <brk id="24" max="56" man="1"/>
    <brk id="32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61"/>
  <sheetViews>
    <sheetView view="pageBreakPreview" zoomScale="75" zoomScaleNormal="75" zoomScaleSheetLayoutView="75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7" sqref="D17"/>
    </sheetView>
  </sheetViews>
  <sheetFormatPr defaultColWidth="11.77734375" defaultRowHeight="15.75"/>
  <cols>
    <col min="1" max="1" width="33.4453125" style="159" customWidth="1"/>
    <col min="2" max="2" width="13.3359375" style="155" customWidth="1"/>
    <col min="3" max="3" width="14.10546875" style="155" customWidth="1"/>
    <col min="4" max="4" width="11.4453125" style="155" customWidth="1"/>
    <col min="5" max="5" width="14.5546875" style="155" customWidth="1"/>
    <col min="6" max="6" width="13.77734375" style="156" customWidth="1"/>
    <col min="7" max="7" width="11.77734375" style="155" customWidth="1"/>
    <col min="8" max="8" width="7.4453125" style="155" customWidth="1"/>
    <col min="9" max="9" width="11.21484375" style="155" customWidth="1"/>
    <col min="10" max="10" width="10.3359375" style="155" customWidth="1"/>
    <col min="11" max="11" width="12.21484375" style="155" customWidth="1"/>
    <col min="12" max="12" width="9.3359375" style="155" customWidth="1"/>
    <col min="13" max="13" width="12.5546875" style="155" customWidth="1"/>
    <col min="14" max="14" width="11.21484375" style="155" customWidth="1"/>
    <col min="15" max="15" width="12.5546875" style="155" customWidth="1"/>
    <col min="16" max="16" width="13.10546875" style="157" customWidth="1"/>
    <col min="17" max="17" width="10.99609375" style="155" customWidth="1"/>
    <col min="18" max="18" width="10.3359375" style="155" customWidth="1"/>
    <col min="19" max="19" width="5.5546875" style="155" customWidth="1"/>
    <col min="20" max="20" width="9.10546875" style="155" customWidth="1"/>
    <col min="21" max="21" width="9.4453125" style="155" customWidth="1"/>
    <col min="22" max="22" width="6.77734375" style="155" customWidth="1"/>
    <col min="23" max="23" width="9.3359375" style="155" customWidth="1"/>
    <col min="24" max="24" width="9.77734375" style="155" customWidth="1"/>
    <col min="25" max="25" width="33.4453125" style="83" customWidth="1"/>
    <col min="26" max="26" width="16.4453125" style="155" customWidth="1"/>
    <col min="27" max="27" width="14.6640625" style="155" customWidth="1"/>
    <col min="28" max="28" width="13.77734375" style="155" customWidth="1"/>
    <col min="29" max="29" width="14.5546875" style="155" customWidth="1"/>
    <col min="30" max="30" width="15.99609375" style="155" customWidth="1"/>
    <col min="31" max="31" width="16.99609375" style="155" customWidth="1"/>
    <col min="32" max="32" width="16.3359375" style="155" customWidth="1"/>
    <col min="33" max="33" width="19.21484375" style="155" customWidth="1"/>
    <col min="34" max="34" width="17.10546875" style="155" customWidth="1"/>
    <col min="35" max="35" width="16.3359375" style="155" customWidth="1"/>
    <col min="36" max="36" width="16.6640625" style="155" customWidth="1"/>
    <col min="37" max="37" width="17.77734375" style="155" customWidth="1"/>
    <col min="38" max="38" width="17.21484375" style="155" customWidth="1"/>
    <col min="39" max="39" width="18.3359375" style="155" customWidth="1"/>
    <col min="40" max="40" width="17.77734375" style="155" customWidth="1"/>
    <col min="41" max="41" width="11.77734375" style="155" customWidth="1"/>
    <col min="42" max="42" width="12.77734375" style="155" bestFit="1" customWidth="1"/>
    <col min="43" max="16384" width="11.77734375" style="155" customWidth="1"/>
  </cols>
  <sheetData>
    <row r="1" spans="1:40" s="83" customFormat="1" ht="20.25" customHeight="1">
      <c r="A1" s="82"/>
      <c r="F1" s="84"/>
      <c r="K1" s="85"/>
      <c r="P1" s="86"/>
      <c r="R1" s="82"/>
      <c r="S1" s="87"/>
      <c r="X1" s="88"/>
      <c r="Y1" s="82"/>
      <c r="AN1" s="88"/>
    </row>
    <row r="2" spans="1:40" s="83" customFormat="1" ht="57" customHeight="1">
      <c r="A2" s="82"/>
      <c r="C2" s="196" t="s">
        <v>71</v>
      </c>
      <c r="D2" s="201"/>
      <c r="E2" s="201"/>
      <c r="F2" s="201"/>
      <c r="G2" s="201"/>
      <c r="H2" s="201"/>
      <c r="I2" s="201"/>
      <c r="J2" s="201"/>
      <c r="K2" s="200" t="s">
        <v>72</v>
      </c>
      <c r="L2" s="200"/>
      <c r="M2" s="200"/>
      <c r="N2" s="200"/>
      <c r="O2" s="200"/>
      <c r="P2" s="200"/>
      <c r="R2" s="82"/>
      <c r="S2" s="87"/>
      <c r="X2" s="88"/>
      <c r="Y2" s="82"/>
      <c r="AA2" s="202" t="s">
        <v>73</v>
      </c>
      <c r="AB2" s="202"/>
      <c r="AC2" s="202"/>
      <c r="AD2" s="202"/>
      <c r="AE2" s="202"/>
      <c r="AF2" s="202"/>
      <c r="AG2" s="196" t="s">
        <v>74</v>
      </c>
      <c r="AH2" s="196"/>
      <c r="AI2" s="196"/>
      <c r="AJ2" s="196"/>
      <c r="AK2" s="196"/>
      <c r="AN2" s="88"/>
    </row>
    <row r="3" spans="1:40" s="83" customFormat="1" ht="23.25" customHeight="1" thickBot="1">
      <c r="A3" s="89" t="s">
        <v>0</v>
      </c>
      <c r="F3" s="84"/>
      <c r="G3" s="90"/>
      <c r="M3" s="91"/>
      <c r="P3" s="86"/>
      <c r="Q3" s="92"/>
      <c r="R3" s="93"/>
      <c r="X3" s="94" t="s">
        <v>12</v>
      </c>
      <c r="Y3" s="94"/>
      <c r="AN3" s="94" t="s">
        <v>12</v>
      </c>
    </row>
    <row r="4" spans="1:40" s="98" customFormat="1" ht="24.75" customHeight="1">
      <c r="A4" s="197" t="s">
        <v>75</v>
      </c>
      <c r="B4" s="95"/>
      <c r="C4" s="96"/>
      <c r="D4" s="96"/>
      <c r="E4" s="96"/>
      <c r="F4" s="96"/>
      <c r="G4" s="97" t="s">
        <v>76</v>
      </c>
      <c r="H4" s="96"/>
      <c r="I4" s="96"/>
      <c r="J4" s="96"/>
      <c r="K4" s="96"/>
      <c r="L4" s="96"/>
      <c r="M4" s="96"/>
      <c r="N4" s="97" t="s">
        <v>77</v>
      </c>
      <c r="O4" s="96"/>
      <c r="P4" s="96"/>
      <c r="Q4" s="96"/>
      <c r="R4" s="96"/>
      <c r="S4" s="96"/>
      <c r="T4" s="96"/>
      <c r="U4" s="97" t="s">
        <v>78</v>
      </c>
      <c r="V4" s="96"/>
      <c r="W4" s="96"/>
      <c r="X4" s="96"/>
      <c r="Y4" s="197" t="s">
        <v>75</v>
      </c>
      <c r="Z4" s="96"/>
      <c r="AA4" s="96"/>
      <c r="AB4" s="96"/>
      <c r="AC4" s="97" t="s">
        <v>76</v>
      </c>
      <c r="AD4" s="96"/>
      <c r="AE4" s="96"/>
      <c r="AF4" s="96"/>
      <c r="AG4" s="96"/>
      <c r="AH4" s="97" t="s">
        <v>77</v>
      </c>
      <c r="AI4" s="96"/>
      <c r="AJ4" s="96"/>
      <c r="AK4" s="96"/>
      <c r="AL4" s="97" t="s">
        <v>78</v>
      </c>
      <c r="AM4" s="96"/>
      <c r="AN4" s="96"/>
    </row>
    <row r="5" spans="1:40" s="98" customFormat="1" ht="24.75" customHeight="1">
      <c r="A5" s="198"/>
      <c r="B5" s="192" t="s">
        <v>79</v>
      </c>
      <c r="C5" s="193"/>
      <c r="D5" s="193"/>
      <c r="E5" s="193"/>
      <c r="F5" s="193"/>
      <c r="G5" s="193"/>
      <c r="H5" s="193"/>
      <c r="I5" s="193"/>
      <c r="J5" s="194"/>
      <c r="K5" s="192" t="s">
        <v>80</v>
      </c>
      <c r="L5" s="193"/>
      <c r="M5" s="193"/>
      <c r="N5" s="193"/>
      <c r="O5" s="193"/>
      <c r="P5" s="193"/>
      <c r="Q5" s="193"/>
      <c r="R5" s="193"/>
      <c r="S5" s="193"/>
      <c r="T5" s="188"/>
      <c r="U5" s="188"/>
      <c r="V5" s="188"/>
      <c r="W5" s="188"/>
      <c r="X5" s="195"/>
      <c r="Y5" s="198"/>
      <c r="Z5" s="192" t="s">
        <v>81</v>
      </c>
      <c r="AA5" s="193"/>
      <c r="AB5" s="193"/>
      <c r="AC5" s="193"/>
      <c r="AD5" s="193"/>
      <c r="AE5" s="193"/>
      <c r="AF5" s="194"/>
      <c r="AG5" s="185" t="s">
        <v>82</v>
      </c>
      <c r="AH5" s="186"/>
      <c r="AI5" s="186"/>
      <c r="AJ5" s="186"/>
      <c r="AK5" s="186"/>
      <c r="AL5" s="186"/>
      <c r="AM5" s="186"/>
      <c r="AN5" s="186"/>
    </row>
    <row r="6" spans="1:40" s="98" customFormat="1" ht="24.75" customHeight="1">
      <c r="A6" s="198"/>
      <c r="B6" s="189" t="s">
        <v>83</v>
      </c>
      <c r="C6" s="190"/>
      <c r="D6" s="190"/>
      <c r="E6" s="190"/>
      <c r="F6" s="191"/>
      <c r="G6" s="189" t="s">
        <v>84</v>
      </c>
      <c r="H6" s="190"/>
      <c r="I6" s="190"/>
      <c r="J6" s="191"/>
      <c r="K6" s="189" t="s">
        <v>85</v>
      </c>
      <c r="L6" s="190"/>
      <c r="M6" s="190"/>
      <c r="N6" s="190"/>
      <c r="O6" s="190"/>
      <c r="P6" s="190"/>
      <c r="Q6" s="191"/>
      <c r="R6" s="189" t="s">
        <v>84</v>
      </c>
      <c r="S6" s="190"/>
      <c r="T6" s="190"/>
      <c r="U6" s="190"/>
      <c r="V6" s="190"/>
      <c r="W6" s="190"/>
      <c r="X6" s="191"/>
      <c r="Y6" s="198"/>
      <c r="Z6" s="189" t="s">
        <v>86</v>
      </c>
      <c r="AA6" s="190"/>
      <c r="AB6" s="190"/>
      <c r="AC6" s="190"/>
      <c r="AD6" s="190"/>
      <c r="AE6" s="190"/>
      <c r="AF6" s="191"/>
      <c r="AG6" s="187"/>
      <c r="AH6" s="188"/>
      <c r="AI6" s="188"/>
      <c r="AJ6" s="188"/>
      <c r="AK6" s="188"/>
      <c r="AL6" s="188"/>
      <c r="AM6" s="188"/>
      <c r="AN6" s="188"/>
    </row>
    <row r="7" spans="1:42" s="98" customFormat="1" ht="45" customHeight="1" thickBot="1">
      <c r="A7" s="199"/>
      <c r="B7" s="99" t="s">
        <v>13</v>
      </c>
      <c r="C7" s="100" t="s">
        <v>14</v>
      </c>
      <c r="D7" s="100" t="s">
        <v>15</v>
      </c>
      <c r="E7" s="100" t="s">
        <v>87</v>
      </c>
      <c r="F7" s="99" t="s">
        <v>88</v>
      </c>
      <c r="G7" s="100" t="s">
        <v>14</v>
      </c>
      <c r="H7" s="100" t="s">
        <v>89</v>
      </c>
      <c r="I7" s="100" t="s">
        <v>87</v>
      </c>
      <c r="J7" s="99" t="s">
        <v>88</v>
      </c>
      <c r="K7" s="100" t="s">
        <v>16</v>
      </c>
      <c r="L7" s="100" t="s">
        <v>17</v>
      </c>
      <c r="M7" s="100" t="s">
        <v>18</v>
      </c>
      <c r="N7" s="100" t="s">
        <v>14</v>
      </c>
      <c r="O7" s="100" t="s">
        <v>15</v>
      </c>
      <c r="P7" s="100" t="s">
        <v>87</v>
      </c>
      <c r="Q7" s="99" t="s">
        <v>88</v>
      </c>
      <c r="R7" s="100" t="s">
        <v>16</v>
      </c>
      <c r="S7" s="100" t="s">
        <v>17</v>
      </c>
      <c r="T7" s="100" t="s">
        <v>18</v>
      </c>
      <c r="U7" s="100" t="s">
        <v>14</v>
      </c>
      <c r="V7" s="100" t="s">
        <v>15</v>
      </c>
      <c r="W7" s="100" t="s">
        <v>87</v>
      </c>
      <c r="X7" s="99" t="s">
        <v>88</v>
      </c>
      <c r="Y7" s="199"/>
      <c r="Z7" s="99" t="s">
        <v>13</v>
      </c>
      <c r="AA7" s="100" t="s">
        <v>16</v>
      </c>
      <c r="AB7" s="100" t="s">
        <v>18</v>
      </c>
      <c r="AC7" s="100" t="s">
        <v>14</v>
      </c>
      <c r="AD7" s="100" t="s">
        <v>15</v>
      </c>
      <c r="AE7" s="100" t="s">
        <v>87</v>
      </c>
      <c r="AF7" s="99" t="s">
        <v>19</v>
      </c>
      <c r="AG7" s="101" t="s">
        <v>13</v>
      </c>
      <c r="AH7" s="100" t="s">
        <v>16</v>
      </c>
      <c r="AI7" s="100" t="s">
        <v>17</v>
      </c>
      <c r="AJ7" s="100" t="s">
        <v>18</v>
      </c>
      <c r="AK7" s="100" t="s">
        <v>90</v>
      </c>
      <c r="AL7" s="100" t="s">
        <v>89</v>
      </c>
      <c r="AM7" s="100" t="s">
        <v>20</v>
      </c>
      <c r="AN7" s="100" t="s">
        <v>88</v>
      </c>
      <c r="AO7" s="102" t="s">
        <v>91</v>
      </c>
      <c r="AP7" s="102" t="s">
        <v>92</v>
      </c>
    </row>
    <row r="8" spans="1:42" s="112" customFormat="1" ht="15" customHeight="1">
      <c r="A8" s="103"/>
      <c r="B8" s="104"/>
      <c r="C8" s="105"/>
      <c r="D8" s="106"/>
      <c r="E8" s="107"/>
      <c r="F8" s="108"/>
      <c r="G8" s="109"/>
      <c r="H8" s="105"/>
      <c r="I8" s="106"/>
      <c r="J8" s="105"/>
      <c r="K8" s="105"/>
      <c r="L8" s="105"/>
      <c r="M8" s="105"/>
      <c r="N8" s="105"/>
      <c r="O8" s="105"/>
      <c r="P8" s="110"/>
      <c r="Q8" s="105"/>
      <c r="R8" s="105"/>
      <c r="S8" s="105"/>
      <c r="T8" s="105"/>
      <c r="U8" s="105"/>
      <c r="V8" s="105"/>
      <c r="W8" s="110"/>
      <c r="X8" s="105"/>
      <c r="Y8" s="103"/>
      <c r="Z8" s="105"/>
      <c r="AA8" s="105"/>
      <c r="AB8" s="105"/>
      <c r="AC8" s="105"/>
      <c r="AD8" s="105"/>
      <c r="AE8" s="110"/>
      <c r="AF8" s="106"/>
      <c r="AG8" s="110"/>
      <c r="AH8" s="110"/>
      <c r="AI8" s="110"/>
      <c r="AJ8" s="110"/>
      <c r="AK8" s="110"/>
      <c r="AL8" s="110"/>
      <c r="AM8" s="110"/>
      <c r="AN8" s="110"/>
      <c r="AO8" s="111"/>
      <c r="AP8" s="111"/>
    </row>
    <row r="9" spans="1:42" s="116" customFormat="1" ht="30" customHeight="1">
      <c r="A9" s="113" t="s">
        <v>93</v>
      </c>
      <c r="B9" s="114">
        <f aca="true" t="shared" si="0" ref="B9:X9">B10</f>
        <v>11628</v>
      </c>
      <c r="C9" s="114">
        <f t="shared" si="0"/>
        <v>177736</v>
      </c>
      <c r="D9" s="114">
        <f t="shared" si="0"/>
        <v>0</v>
      </c>
      <c r="E9" s="114">
        <f t="shared" si="0"/>
        <v>189364</v>
      </c>
      <c r="F9" s="114">
        <f t="shared" si="0"/>
        <v>789</v>
      </c>
      <c r="G9" s="114">
        <f t="shared" si="0"/>
        <v>0</v>
      </c>
      <c r="H9" s="114">
        <f t="shared" si="0"/>
        <v>0</v>
      </c>
      <c r="I9" s="114">
        <f t="shared" si="0"/>
        <v>0</v>
      </c>
      <c r="J9" s="114">
        <f t="shared" si="0"/>
        <v>0</v>
      </c>
      <c r="K9" s="114">
        <f t="shared" si="0"/>
        <v>8400</v>
      </c>
      <c r="L9" s="114">
        <f t="shared" si="0"/>
        <v>0</v>
      </c>
      <c r="M9" s="114">
        <f t="shared" si="0"/>
        <v>3532</v>
      </c>
      <c r="N9" s="114">
        <f t="shared" si="0"/>
        <v>1751</v>
      </c>
      <c r="O9" s="114">
        <f t="shared" si="0"/>
        <v>0</v>
      </c>
      <c r="P9" s="114">
        <f t="shared" si="0"/>
        <v>13683</v>
      </c>
      <c r="Q9" s="114">
        <f t="shared" si="0"/>
        <v>1018</v>
      </c>
      <c r="R9" s="114">
        <f t="shared" si="0"/>
        <v>0</v>
      </c>
      <c r="S9" s="114">
        <f t="shared" si="0"/>
        <v>0</v>
      </c>
      <c r="T9" s="114">
        <f t="shared" si="0"/>
        <v>0</v>
      </c>
      <c r="U9" s="114">
        <f t="shared" si="0"/>
        <v>0</v>
      </c>
      <c r="V9" s="114">
        <f t="shared" si="0"/>
        <v>0</v>
      </c>
      <c r="W9" s="114">
        <f t="shared" si="0"/>
        <v>0</v>
      </c>
      <c r="X9" s="114">
        <f t="shared" si="0"/>
        <v>0</v>
      </c>
      <c r="Y9" s="113" t="s">
        <v>93</v>
      </c>
      <c r="Z9" s="114">
        <f aca="true" t="shared" si="1" ref="Z9:AP9">Z10</f>
        <v>0</v>
      </c>
      <c r="AA9" s="114">
        <f t="shared" si="1"/>
        <v>0</v>
      </c>
      <c r="AB9" s="114">
        <f t="shared" si="1"/>
        <v>0</v>
      </c>
      <c r="AC9" s="114">
        <f t="shared" si="1"/>
        <v>0</v>
      </c>
      <c r="AD9" s="114">
        <f t="shared" si="1"/>
        <v>2850</v>
      </c>
      <c r="AE9" s="114">
        <f t="shared" si="1"/>
        <v>2850</v>
      </c>
      <c r="AF9" s="114">
        <f t="shared" si="1"/>
        <v>0</v>
      </c>
      <c r="AG9" s="114">
        <f t="shared" si="1"/>
        <v>11628</v>
      </c>
      <c r="AH9" s="114">
        <f t="shared" si="1"/>
        <v>8400</v>
      </c>
      <c r="AI9" s="114">
        <f t="shared" si="1"/>
        <v>0</v>
      </c>
      <c r="AJ9" s="114">
        <f t="shared" si="1"/>
        <v>3532</v>
      </c>
      <c r="AK9" s="114">
        <f t="shared" si="1"/>
        <v>179487</v>
      </c>
      <c r="AL9" s="114">
        <f t="shared" si="1"/>
        <v>2850</v>
      </c>
      <c r="AM9" s="114">
        <f t="shared" si="1"/>
        <v>205897</v>
      </c>
      <c r="AN9" s="114">
        <f t="shared" si="1"/>
        <v>1807</v>
      </c>
      <c r="AO9" s="115">
        <f t="shared" si="1"/>
        <v>0</v>
      </c>
      <c r="AP9" s="115">
        <f t="shared" si="1"/>
        <v>0</v>
      </c>
    </row>
    <row r="10" spans="1:42" s="121" customFormat="1" ht="30" customHeight="1">
      <c r="A10" s="117" t="s">
        <v>1</v>
      </c>
      <c r="B10" s="118">
        <v>11628</v>
      </c>
      <c r="C10" s="118">
        <v>177736</v>
      </c>
      <c r="D10" s="118"/>
      <c r="E10" s="119">
        <f>SUM(B10:D10)</f>
        <v>189364</v>
      </c>
      <c r="F10" s="118">
        <v>789</v>
      </c>
      <c r="G10" s="118"/>
      <c r="H10" s="118"/>
      <c r="I10" s="119">
        <f>SUM(G10:H10)</f>
        <v>0</v>
      </c>
      <c r="J10" s="118"/>
      <c r="K10" s="118">
        <v>8400</v>
      </c>
      <c r="L10" s="118"/>
      <c r="M10" s="118">
        <v>3532</v>
      </c>
      <c r="N10" s="118">
        <v>1751</v>
      </c>
      <c r="O10" s="118"/>
      <c r="P10" s="120">
        <f>SUM(K10:O10)</f>
        <v>13683</v>
      </c>
      <c r="Q10" s="118">
        <v>1018</v>
      </c>
      <c r="R10" s="118"/>
      <c r="S10" s="118"/>
      <c r="T10" s="118"/>
      <c r="U10" s="118"/>
      <c r="V10" s="118"/>
      <c r="W10" s="120">
        <f>SUM(R10:V10)</f>
        <v>0</v>
      </c>
      <c r="X10" s="118"/>
      <c r="Y10" s="117" t="s">
        <v>1</v>
      </c>
      <c r="Z10" s="118"/>
      <c r="AA10" s="118"/>
      <c r="AB10" s="118"/>
      <c r="AC10" s="118"/>
      <c r="AD10" s="118">
        <v>2850</v>
      </c>
      <c r="AE10" s="119">
        <f>SUM(Z10:AD10)</f>
        <v>2850</v>
      </c>
      <c r="AF10" s="118"/>
      <c r="AG10" s="119">
        <f>B10+Z10</f>
        <v>11628</v>
      </c>
      <c r="AH10" s="119">
        <f>K10+R10+AA10</f>
        <v>8400</v>
      </c>
      <c r="AI10" s="119">
        <f>L10+S10</f>
        <v>0</v>
      </c>
      <c r="AJ10" s="119">
        <f>M10+T10+AB10</f>
        <v>3532</v>
      </c>
      <c r="AK10" s="119">
        <f>C10+G10+N10+U10+AC10</f>
        <v>179487</v>
      </c>
      <c r="AL10" s="119">
        <f>D10+H10+O10+V10+AD10</f>
        <v>2850</v>
      </c>
      <c r="AM10" s="119">
        <f>SUM(AG10:AL10)</f>
        <v>205897</v>
      </c>
      <c r="AN10" s="119">
        <f>F10+J10+Q10+X10+AF10</f>
        <v>1807</v>
      </c>
      <c r="AO10" s="118"/>
      <c r="AP10" s="118"/>
    </row>
    <row r="11" spans="1:42" s="121" customFormat="1" ht="15" customHeight="1">
      <c r="A11" s="122"/>
      <c r="B11" s="123"/>
      <c r="C11" s="123"/>
      <c r="D11" s="123"/>
      <c r="E11" s="124"/>
      <c r="F11" s="124"/>
      <c r="G11" s="123"/>
      <c r="H11" s="123"/>
      <c r="I11" s="124"/>
      <c r="J11" s="123"/>
      <c r="K11" s="123"/>
      <c r="L11" s="123"/>
      <c r="M11" s="123"/>
      <c r="N11" s="123"/>
      <c r="O11" s="123"/>
      <c r="P11" s="125"/>
      <c r="Q11" s="123"/>
      <c r="R11" s="123"/>
      <c r="S11" s="123"/>
      <c r="T11" s="123"/>
      <c r="U11" s="123"/>
      <c r="V11" s="123"/>
      <c r="W11" s="125"/>
      <c r="X11" s="123"/>
      <c r="Y11" s="122"/>
      <c r="Z11" s="123"/>
      <c r="AA11" s="123"/>
      <c r="AB11" s="123"/>
      <c r="AC11" s="123"/>
      <c r="AD11" s="123"/>
      <c r="AE11" s="124"/>
      <c r="AF11" s="123"/>
      <c r="AG11" s="124"/>
      <c r="AH11" s="124"/>
      <c r="AI11" s="124"/>
      <c r="AJ11" s="124"/>
      <c r="AK11" s="124"/>
      <c r="AL11" s="124"/>
      <c r="AM11" s="124"/>
      <c r="AN11" s="124"/>
      <c r="AO11" s="126"/>
      <c r="AP11" s="126"/>
    </row>
    <row r="12" spans="1:42" s="116" customFormat="1" ht="30" customHeight="1">
      <c r="A12" s="113" t="s">
        <v>94</v>
      </c>
      <c r="B12" s="115">
        <f aca="true" t="shared" si="2" ref="B12:X12">SUM(B13:B19)</f>
        <v>2936902</v>
      </c>
      <c r="C12" s="115">
        <f t="shared" si="2"/>
        <v>60924797</v>
      </c>
      <c r="D12" s="115">
        <f t="shared" si="2"/>
        <v>404188</v>
      </c>
      <c r="E12" s="115">
        <f t="shared" si="2"/>
        <v>64265887</v>
      </c>
      <c r="F12" s="115">
        <f t="shared" si="2"/>
        <v>10734286</v>
      </c>
      <c r="G12" s="115">
        <f t="shared" si="2"/>
        <v>335330</v>
      </c>
      <c r="H12" s="115">
        <f t="shared" si="2"/>
        <v>0</v>
      </c>
      <c r="I12" s="115">
        <f t="shared" si="2"/>
        <v>335330</v>
      </c>
      <c r="J12" s="115">
        <f t="shared" si="2"/>
        <v>38991</v>
      </c>
      <c r="K12" s="115">
        <f t="shared" si="2"/>
        <v>4105991</v>
      </c>
      <c r="L12" s="115">
        <f t="shared" si="2"/>
        <v>1740</v>
      </c>
      <c r="M12" s="115">
        <f t="shared" si="2"/>
        <v>923911</v>
      </c>
      <c r="N12" s="115">
        <f t="shared" si="2"/>
        <v>82210</v>
      </c>
      <c r="O12" s="115">
        <f t="shared" si="2"/>
        <v>1364</v>
      </c>
      <c r="P12" s="115">
        <f t="shared" si="2"/>
        <v>5115216</v>
      </c>
      <c r="Q12" s="115">
        <f t="shared" si="2"/>
        <v>904737</v>
      </c>
      <c r="R12" s="115">
        <f t="shared" si="2"/>
        <v>154235</v>
      </c>
      <c r="S12" s="115">
        <f t="shared" si="2"/>
        <v>0</v>
      </c>
      <c r="T12" s="115">
        <f t="shared" si="2"/>
        <v>13189</v>
      </c>
      <c r="U12" s="115">
        <f t="shared" si="2"/>
        <v>57868</v>
      </c>
      <c r="V12" s="115">
        <f t="shared" si="2"/>
        <v>0</v>
      </c>
      <c r="W12" s="115">
        <f t="shared" si="2"/>
        <v>225292</v>
      </c>
      <c r="X12" s="115">
        <f t="shared" si="2"/>
        <v>75404</v>
      </c>
      <c r="Y12" s="113" t="s">
        <v>94</v>
      </c>
      <c r="Z12" s="115">
        <f aca="true" t="shared" si="3" ref="Z12:AP12">SUM(Z13:Z19)</f>
        <v>0</v>
      </c>
      <c r="AA12" s="115">
        <f t="shared" si="3"/>
        <v>0</v>
      </c>
      <c r="AB12" s="115">
        <f t="shared" si="3"/>
        <v>1419</v>
      </c>
      <c r="AC12" s="115">
        <f t="shared" si="3"/>
        <v>0</v>
      </c>
      <c r="AD12" s="115">
        <f t="shared" si="3"/>
        <v>50203</v>
      </c>
      <c r="AE12" s="115">
        <f t="shared" si="3"/>
        <v>51622</v>
      </c>
      <c r="AF12" s="115">
        <f t="shared" si="3"/>
        <v>758</v>
      </c>
      <c r="AG12" s="115">
        <f t="shared" si="3"/>
        <v>2936902</v>
      </c>
      <c r="AH12" s="115">
        <f t="shared" si="3"/>
        <v>4260226</v>
      </c>
      <c r="AI12" s="115">
        <f t="shared" si="3"/>
        <v>1740</v>
      </c>
      <c r="AJ12" s="115">
        <f t="shared" si="3"/>
        <v>938519</v>
      </c>
      <c r="AK12" s="115">
        <f t="shared" si="3"/>
        <v>61400205</v>
      </c>
      <c r="AL12" s="115">
        <f t="shared" si="3"/>
        <v>455755</v>
      </c>
      <c r="AM12" s="115">
        <f t="shared" si="3"/>
        <v>69993347</v>
      </c>
      <c r="AN12" s="115">
        <f t="shared" si="3"/>
        <v>11754176</v>
      </c>
      <c r="AO12" s="115">
        <f t="shared" si="3"/>
        <v>0</v>
      </c>
      <c r="AP12" s="115">
        <f t="shared" si="3"/>
        <v>0</v>
      </c>
    </row>
    <row r="13" spans="1:42" s="121" customFormat="1" ht="30" customHeight="1">
      <c r="A13" s="117" t="s">
        <v>2</v>
      </c>
      <c r="B13" s="118"/>
      <c r="C13" s="118">
        <v>481973</v>
      </c>
      <c r="D13" s="118">
        <v>500</v>
      </c>
      <c r="E13" s="119">
        <f aca="true" t="shared" si="4" ref="E13:E19">SUM(B13:D13)</f>
        <v>482473</v>
      </c>
      <c r="F13" s="118">
        <v>3536</v>
      </c>
      <c r="G13" s="118">
        <v>87</v>
      </c>
      <c r="H13" s="118"/>
      <c r="I13" s="119">
        <f aca="true" t="shared" si="5" ref="I13:I19">SUM(G13:H13)</f>
        <v>87</v>
      </c>
      <c r="J13" s="118"/>
      <c r="K13" s="118">
        <v>1813055</v>
      </c>
      <c r="L13" s="118">
        <v>1740</v>
      </c>
      <c r="M13" s="118">
        <v>146973</v>
      </c>
      <c r="N13" s="118">
        <v>8976</v>
      </c>
      <c r="O13" s="118">
        <v>1364</v>
      </c>
      <c r="P13" s="120">
        <f aca="true" t="shared" si="6" ref="P13:P19">SUM(K13:O13)</f>
        <v>1972108</v>
      </c>
      <c r="Q13" s="118">
        <v>44687</v>
      </c>
      <c r="R13" s="118"/>
      <c r="S13" s="118"/>
      <c r="T13" s="118"/>
      <c r="U13" s="118"/>
      <c r="V13" s="118"/>
      <c r="W13" s="120">
        <f aca="true" t="shared" si="7" ref="W13:W19">SUM(R13:V13)</f>
        <v>0</v>
      </c>
      <c r="X13" s="118">
        <v>3</v>
      </c>
      <c r="Y13" s="117" t="s">
        <v>2</v>
      </c>
      <c r="Z13" s="118"/>
      <c r="AA13" s="118"/>
      <c r="AB13" s="118">
        <v>1419</v>
      </c>
      <c r="AC13" s="118"/>
      <c r="AD13" s="118">
        <v>1223</v>
      </c>
      <c r="AE13" s="119">
        <f aca="true" t="shared" si="8" ref="AE13:AE19">SUM(Z13:AD13)</f>
        <v>2642</v>
      </c>
      <c r="AF13" s="118">
        <v>734</v>
      </c>
      <c r="AG13" s="119">
        <f aca="true" t="shared" si="9" ref="AG13:AG19">B13+Z13</f>
        <v>0</v>
      </c>
      <c r="AH13" s="119">
        <f aca="true" t="shared" si="10" ref="AH13:AH19">K13+R13+AA13</f>
        <v>1813055</v>
      </c>
      <c r="AI13" s="119">
        <f aca="true" t="shared" si="11" ref="AI13:AI19">L13+S13</f>
        <v>1740</v>
      </c>
      <c r="AJ13" s="119">
        <f aca="true" t="shared" si="12" ref="AJ13:AJ19">M13+T13+AB13</f>
        <v>148392</v>
      </c>
      <c r="AK13" s="119">
        <f aca="true" t="shared" si="13" ref="AK13:AL19">C13+G13+N13+U13+AC13</f>
        <v>491036</v>
      </c>
      <c r="AL13" s="119">
        <f t="shared" si="13"/>
        <v>3087</v>
      </c>
      <c r="AM13" s="119">
        <f aca="true" t="shared" si="14" ref="AM13:AM19">SUM(AG13:AL13)</f>
        <v>2457310</v>
      </c>
      <c r="AN13" s="119">
        <f aca="true" t="shared" si="15" ref="AN13:AN19">F13+J13+Q13+X13+AF13</f>
        <v>48960</v>
      </c>
      <c r="AO13" s="118"/>
      <c r="AP13" s="118"/>
    </row>
    <row r="14" spans="1:42" s="131" customFormat="1" ht="30" customHeight="1">
      <c r="A14" s="127" t="s">
        <v>3</v>
      </c>
      <c r="B14" s="128"/>
      <c r="C14" s="128">
        <v>2005</v>
      </c>
      <c r="D14" s="128"/>
      <c r="E14" s="129">
        <f t="shared" si="4"/>
        <v>2005</v>
      </c>
      <c r="F14" s="128">
        <v>7722</v>
      </c>
      <c r="G14" s="128">
        <v>3500</v>
      </c>
      <c r="H14" s="128"/>
      <c r="I14" s="129">
        <f t="shared" si="5"/>
        <v>3500</v>
      </c>
      <c r="J14" s="128"/>
      <c r="K14" s="128">
        <v>18872</v>
      </c>
      <c r="L14" s="128"/>
      <c r="M14" s="128">
        <v>19977</v>
      </c>
      <c r="N14" s="128">
        <v>1447</v>
      </c>
      <c r="O14" s="128"/>
      <c r="P14" s="130">
        <f t="shared" si="6"/>
        <v>40296</v>
      </c>
      <c r="Q14" s="128">
        <v>18616</v>
      </c>
      <c r="R14" s="128"/>
      <c r="S14" s="128"/>
      <c r="T14" s="128"/>
      <c r="U14" s="128"/>
      <c r="V14" s="128"/>
      <c r="W14" s="130">
        <f t="shared" si="7"/>
        <v>0</v>
      </c>
      <c r="X14" s="128"/>
      <c r="Y14" s="127" t="s">
        <v>3</v>
      </c>
      <c r="Z14" s="128"/>
      <c r="AA14" s="128"/>
      <c r="AB14" s="128"/>
      <c r="AC14" s="128"/>
      <c r="AD14" s="128"/>
      <c r="AE14" s="129">
        <f t="shared" si="8"/>
        <v>0</v>
      </c>
      <c r="AF14" s="128"/>
      <c r="AG14" s="129">
        <f t="shared" si="9"/>
        <v>0</v>
      </c>
      <c r="AH14" s="129">
        <f t="shared" si="10"/>
        <v>18872</v>
      </c>
      <c r="AI14" s="129">
        <f t="shared" si="11"/>
        <v>0</v>
      </c>
      <c r="AJ14" s="129">
        <f t="shared" si="12"/>
        <v>19977</v>
      </c>
      <c r="AK14" s="129">
        <f t="shared" si="13"/>
        <v>6952</v>
      </c>
      <c r="AL14" s="129">
        <f t="shared" si="13"/>
        <v>0</v>
      </c>
      <c r="AM14" s="129">
        <f t="shared" si="14"/>
        <v>45801</v>
      </c>
      <c r="AN14" s="129">
        <f t="shared" si="15"/>
        <v>26338</v>
      </c>
      <c r="AO14" s="128"/>
      <c r="AP14" s="128"/>
    </row>
    <row r="15" spans="1:42" s="121" customFormat="1" ht="30" customHeight="1">
      <c r="A15" s="117" t="s">
        <v>4</v>
      </c>
      <c r="B15" s="118">
        <v>2936902</v>
      </c>
      <c r="C15" s="118">
        <v>60408192</v>
      </c>
      <c r="D15" s="118">
        <v>403688</v>
      </c>
      <c r="E15" s="119">
        <f t="shared" si="4"/>
        <v>63748782</v>
      </c>
      <c r="F15" s="118">
        <v>9890752</v>
      </c>
      <c r="G15" s="118">
        <v>51544</v>
      </c>
      <c r="H15" s="118"/>
      <c r="I15" s="119">
        <f t="shared" si="5"/>
        <v>51544</v>
      </c>
      <c r="J15" s="118">
        <v>3597</v>
      </c>
      <c r="K15" s="118">
        <v>1043574</v>
      </c>
      <c r="L15" s="118"/>
      <c r="M15" s="118">
        <v>481958</v>
      </c>
      <c r="N15" s="118">
        <v>21757</v>
      </c>
      <c r="O15" s="118"/>
      <c r="P15" s="120">
        <f t="shared" si="6"/>
        <v>1547289</v>
      </c>
      <c r="Q15" s="118">
        <v>760716</v>
      </c>
      <c r="R15" s="118">
        <v>600</v>
      </c>
      <c r="S15" s="118"/>
      <c r="T15" s="118"/>
      <c r="U15" s="118">
        <v>5629</v>
      </c>
      <c r="V15" s="118"/>
      <c r="W15" s="120">
        <f t="shared" si="7"/>
        <v>6229</v>
      </c>
      <c r="X15" s="118">
        <v>10715</v>
      </c>
      <c r="Y15" s="117" t="s">
        <v>4</v>
      </c>
      <c r="Z15" s="118"/>
      <c r="AA15" s="118"/>
      <c r="AB15" s="118"/>
      <c r="AC15" s="118"/>
      <c r="AD15" s="118"/>
      <c r="AE15" s="119">
        <f t="shared" si="8"/>
        <v>0</v>
      </c>
      <c r="AF15" s="118"/>
      <c r="AG15" s="119">
        <f t="shared" si="9"/>
        <v>2936902</v>
      </c>
      <c r="AH15" s="119">
        <f t="shared" si="10"/>
        <v>1044174</v>
      </c>
      <c r="AI15" s="119">
        <f t="shared" si="11"/>
        <v>0</v>
      </c>
      <c r="AJ15" s="119">
        <f t="shared" si="12"/>
        <v>481958</v>
      </c>
      <c r="AK15" s="119">
        <f t="shared" si="13"/>
        <v>60487122</v>
      </c>
      <c r="AL15" s="119">
        <f t="shared" si="13"/>
        <v>403688</v>
      </c>
      <c r="AM15" s="119">
        <f t="shared" si="14"/>
        <v>65353844</v>
      </c>
      <c r="AN15" s="119">
        <f t="shared" si="15"/>
        <v>10665780</v>
      </c>
      <c r="AO15" s="118"/>
      <c r="AP15" s="118"/>
    </row>
    <row r="16" spans="1:42" s="121" customFormat="1" ht="30" customHeight="1">
      <c r="A16" s="117" t="s">
        <v>5</v>
      </c>
      <c r="B16" s="118"/>
      <c r="C16" s="118"/>
      <c r="D16" s="118"/>
      <c r="E16" s="119">
        <f t="shared" si="4"/>
        <v>0</v>
      </c>
      <c r="F16" s="118">
        <v>821982</v>
      </c>
      <c r="G16" s="118">
        <v>266560</v>
      </c>
      <c r="H16" s="118"/>
      <c r="I16" s="119">
        <f t="shared" si="5"/>
        <v>266560</v>
      </c>
      <c r="J16" s="118">
        <v>35394</v>
      </c>
      <c r="K16" s="118">
        <v>974147</v>
      </c>
      <c r="L16" s="118"/>
      <c r="M16" s="118">
        <v>222731</v>
      </c>
      <c r="N16" s="118">
        <v>37098</v>
      </c>
      <c r="O16" s="118"/>
      <c r="P16" s="120">
        <f t="shared" si="6"/>
        <v>1233976</v>
      </c>
      <c r="Q16" s="118">
        <v>62443</v>
      </c>
      <c r="R16" s="118">
        <v>153635</v>
      </c>
      <c r="S16" s="118"/>
      <c r="T16" s="118">
        <v>13189</v>
      </c>
      <c r="U16" s="118">
        <v>45161</v>
      </c>
      <c r="V16" s="118"/>
      <c r="W16" s="120">
        <f t="shared" si="7"/>
        <v>211985</v>
      </c>
      <c r="X16" s="118">
        <v>64396</v>
      </c>
      <c r="Y16" s="117" t="s">
        <v>5</v>
      </c>
      <c r="Z16" s="132"/>
      <c r="AA16" s="118"/>
      <c r="AB16" s="118"/>
      <c r="AC16" s="118"/>
      <c r="AD16" s="118">
        <v>48980</v>
      </c>
      <c r="AE16" s="119">
        <f t="shared" si="8"/>
        <v>48980</v>
      </c>
      <c r="AF16" s="118">
        <v>24</v>
      </c>
      <c r="AG16" s="119">
        <f t="shared" si="9"/>
        <v>0</v>
      </c>
      <c r="AH16" s="119">
        <f t="shared" si="10"/>
        <v>1127782</v>
      </c>
      <c r="AI16" s="119">
        <f t="shared" si="11"/>
        <v>0</v>
      </c>
      <c r="AJ16" s="119">
        <f t="shared" si="12"/>
        <v>235920</v>
      </c>
      <c r="AK16" s="119">
        <f t="shared" si="13"/>
        <v>348819</v>
      </c>
      <c r="AL16" s="119">
        <f t="shared" si="13"/>
        <v>48980</v>
      </c>
      <c r="AM16" s="119">
        <f t="shared" si="14"/>
        <v>1761501</v>
      </c>
      <c r="AN16" s="119">
        <f t="shared" si="15"/>
        <v>984239</v>
      </c>
      <c r="AO16" s="118"/>
      <c r="AP16" s="118"/>
    </row>
    <row r="17" spans="1:42" s="131" customFormat="1" ht="30" customHeight="1">
      <c r="A17" s="127" t="s">
        <v>6</v>
      </c>
      <c r="B17" s="128"/>
      <c r="C17" s="128">
        <v>32627</v>
      </c>
      <c r="D17" s="128"/>
      <c r="E17" s="129">
        <f t="shared" si="4"/>
        <v>32627</v>
      </c>
      <c r="F17" s="128"/>
      <c r="G17" s="128">
        <v>13639</v>
      </c>
      <c r="H17" s="128"/>
      <c r="I17" s="129">
        <f t="shared" si="5"/>
        <v>13639</v>
      </c>
      <c r="J17" s="128"/>
      <c r="K17" s="128"/>
      <c r="L17" s="128"/>
      <c r="M17" s="128">
        <v>11834</v>
      </c>
      <c r="N17" s="128">
        <v>2219</v>
      </c>
      <c r="O17" s="128"/>
      <c r="P17" s="130">
        <f t="shared" si="6"/>
        <v>14053</v>
      </c>
      <c r="Q17" s="128">
        <v>2772</v>
      </c>
      <c r="R17" s="128"/>
      <c r="S17" s="128"/>
      <c r="T17" s="128"/>
      <c r="U17" s="128"/>
      <c r="V17" s="128"/>
      <c r="W17" s="130">
        <f t="shared" si="7"/>
        <v>0</v>
      </c>
      <c r="X17" s="128"/>
      <c r="Y17" s="127" t="s">
        <v>6</v>
      </c>
      <c r="Z17" s="128"/>
      <c r="AA17" s="128"/>
      <c r="AB17" s="128"/>
      <c r="AC17" s="128"/>
      <c r="AD17" s="128"/>
      <c r="AE17" s="129">
        <f t="shared" si="8"/>
        <v>0</v>
      </c>
      <c r="AF17" s="128"/>
      <c r="AG17" s="129">
        <f t="shared" si="9"/>
        <v>0</v>
      </c>
      <c r="AH17" s="129">
        <f t="shared" si="10"/>
        <v>0</v>
      </c>
      <c r="AI17" s="129">
        <f t="shared" si="11"/>
        <v>0</v>
      </c>
      <c r="AJ17" s="129">
        <f t="shared" si="12"/>
        <v>11834</v>
      </c>
      <c r="AK17" s="129">
        <f>C17+G17+N17+U17+AC17</f>
        <v>48485</v>
      </c>
      <c r="AL17" s="129">
        <f t="shared" si="13"/>
        <v>0</v>
      </c>
      <c r="AM17" s="129">
        <f>SUM(AG17:AL17)</f>
        <v>60319</v>
      </c>
      <c r="AN17" s="129">
        <f t="shared" si="15"/>
        <v>2772</v>
      </c>
      <c r="AO17" s="128"/>
      <c r="AP17" s="128"/>
    </row>
    <row r="18" spans="1:42" s="131" customFormat="1" ht="30" customHeight="1">
      <c r="A18" s="133" t="s">
        <v>22</v>
      </c>
      <c r="B18" s="128"/>
      <c r="C18" s="128"/>
      <c r="D18" s="128"/>
      <c r="E18" s="129">
        <f t="shared" si="4"/>
        <v>0</v>
      </c>
      <c r="F18" s="128">
        <v>3928</v>
      </c>
      <c r="G18" s="128"/>
      <c r="H18" s="128"/>
      <c r="I18" s="129">
        <f t="shared" si="5"/>
        <v>0</v>
      </c>
      <c r="J18" s="128"/>
      <c r="K18" s="128">
        <v>100442</v>
      </c>
      <c r="L18" s="128"/>
      <c r="M18" s="128">
        <v>15700</v>
      </c>
      <c r="N18" s="128">
        <v>2267</v>
      </c>
      <c r="O18" s="128"/>
      <c r="P18" s="130">
        <f t="shared" si="6"/>
        <v>118409</v>
      </c>
      <c r="Q18" s="128">
        <v>7186</v>
      </c>
      <c r="R18" s="128"/>
      <c r="S18" s="128"/>
      <c r="T18" s="128"/>
      <c r="U18" s="128"/>
      <c r="V18" s="128"/>
      <c r="W18" s="130">
        <f t="shared" si="7"/>
        <v>0</v>
      </c>
      <c r="X18" s="128"/>
      <c r="Y18" s="133" t="s">
        <v>22</v>
      </c>
      <c r="Z18" s="128"/>
      <c r="AA18" s="128"/>
      <c r="AB18" s="128"/>
      <c r="AC18" s="128"/>
      <c r="AD18" s="128"/>
      <c r="AE18" s="129">
        <f t="shared" si="8"/>
        <v>0</v>
      </c>
      <c r="AF18" s="128"/>
      <c r="AG18" s="129">
        <f t="shared" si="9"/>
        <v>0</v>
      </c>
      <c r="AH18" s="129">
        <f t="shared" si="10"/>
        <v>100442</v>
      </c>
      <c r="AI18" s="129">
        <f t="shared" si="11"/>
        <v>0</v>
      </c>
      <c r="AJ18" s="129">
        <f t="shared" si="12"/>
        <v>15700</v>
      </c>
      <c r="AK18" s="129">
        <f t="shared" si="13"/>
        <v>2267</v>
      </c>
      <c r="AL18" s="129">
        <f t="shared" si="13"/>
        <v>0</v>
      </c>
      <c r="AM18" s="129">
        <f t="shared" si="14"/>
        <v>118409</v>
      </c>
      <c r="AN18" s="129">
        <f t="shared" si="15"/>
        <v>11114</v>
      </c>
      <c r="AO18" s="128"/>
      <c r="AP18" s="128"/>
    </row>
    <row r="19" spans="1:42" s="121" customFormat="1" ht="30" customHeight="1">
      <c r="A19" s="134" t="s">
        <v>23</v>
      </c>
      <c r="B19" s="118"/>
      <c r="C19" s="118"/>
      <c r="D19" s="118"/>
      <c r="E19" s="119">
        <f t="shared" si="4"/>
        <v>0</v>
      </c>
      <c r="F19" s="118">
        <v>6366</v>
      </c>
      <c r="G19" s="118"/>
      <c r="H19" s="118"/>
      <c r="I19" s="119">
        <f t="shared" si="5"/>
        <v>0</v>
      </c>
      <c r="J19" s="118"/>
      <c r="K19" s="118">
        <v>155901</v>
      </c>
      <c r="L19" s="118"/>
      <c r="M19" s="118">
        <v>24738</v>
      </c>
      <c r="N19" s="118">
        <v>8446</v>
      </c>
      <c r="O19" s="118"/>
      <c r="P19" s="120">
        <f t="shared" si="6"/>
        <v>189085</v>
      </c>
      <c r="Q19" s="118">
        <v>8317</v>
      </c>
      <c r="R19" s="118"/>
      <c r="S19" s="118"/>
      <c r="T19" s="118"/>
      <c r="U19" s="118">
        <v>7078</v>
      </c>
      <c r="V19" s="118"/>
      <c r="W19" s="120">
        <f t="shared" si="7"/>
        <v>7078</v>
      </c>
      <c r="X19" s="118">
        <v>290</v>
      </c>
      <c r="Y19" s="134" t="s">
        <v>23</v>
      </c>
      <c r="Z19" s="118"/>
      <c r="AA19" s="118"/>
      <c r="AB19" s="118"/>
      <c r="AC19" s="118"/>
      <c r="AD19" s="118"/>
      <c r="AE19" s="119">
        <f t="shared" si="8"/>
        <v>0</v>
      </c>
      <c r="AF19" s="118"/>
      <c r="AG19" s="119">
        <f t="shared" si="9"/>
        <v>0</v>
      </c>
      <c r="AH19" s="119">
        <f t="shared" si="10"/>
        <v>155901</v>
      </c>
      <c r="AI19" s="119">
        <f t="shared" si="11"/>
        <v>0</v>
      </c>
      <c r="AJ19" s="119">
        <f t="shared" si="12"/>
        <v>24738</v>
      </c>
      <c r="AK19" s="119">
        <f t="shared" si="13"/>
        <v>15524</v>
      </c>
      <c r="AL19" s="119">
        <f t="shared" si="13"/>
        <v>0</v>
      </c>
      <c r="AM19" s="119">
        <f t="shared" si="14"/>
        <v>196163</v>
      </c>
      <c r="AN19" s="119">
        <f t="shared" si="15"/>
        <v>14973</v>
      </c>
      <c r="AO19" s="118"/>
      <c r="AP19" s="118"/>
    </row>
    <row r="20" spans="1:42" s="121" customFormat="1" ht="15" customHeight="1">
      <c r="A20" s="135"/>
      <c r="B20" s="118"/>
      <c r="C20" s="118"/>
      <c r="D20" s="118"/>
      <c r="E20" s="119"/>
      <c r="F20" s="119"/>
      <c r="G20" s="115"/>
      <c r="H20" s="118"/>
      <c r="I20" s="119"/>
      <c r="J20" s="118"/>
      <c r="K20" s="118"/>
      <c r="L20" s="118"/>
      <c r="M20" s="118"/>
      <c r="N20" s="118"/>
      <c r="O20" s="118"/>
      <c r="P20" s="136"/>
      <c r="Q20" s="118"/>
      <c r="R20" s="118"/>
      <c r="S20" s="118"/>
      <c r="T20" s="118"/>
      <c r="U20" s="118"/>
      <c r="V20" s="118"/>
      <c r="W20" s="136"/>
      <c r="X20" s="118"/>
      <c r="Y20" s="135"/>
      <c r="Z20" s="118"/>
      <c r="AA20" s="118"/>
      <c r="AB20" s="118"/>
      <c r="AC20" s="118"/>
      <c r="AD20" s="118"/>
      <c r="AE20" s="119"/>
      <c r="AF20" s="118"/>
      <c r="AG20" s="119"/>
      <c r="AH20" s="119"/>
      <c r="AI20" s="119"/>
      <c r="AJ20" s="119"/>
      <c r="AK20" s="119"/>
      <c r="AL20" s="119"/>
      <c r="AM20" s="119"/>
      <c r="AN20" s="119"/>
      <c r="AO20" s="126"/>
      <c r="AP20" s="126"/>
    </row>
    <row r="21" spans="1:42" s="137" customFormat="1" ht="30" customHeight="1">
      <c r="A21" s="113" t="s">
        <v>95</v>
      </c>
      <c r="B21" s="115">
        <f aca="true" t="shared" si="16" ref="B21:X21">SUM(B22:B28)</f>
        <v>6193827</v>
      </c>
      <c r="C21" s="115">
        <f t="shared" si="16"/>
        <v>31373389</v>
      </c>
      <c r="D21" s="115">
        <f t="shared" si="16"/>
        <v>0</v>
      </c>
      <c r="E21" s="115">
        <f t="shared" si="16"/>
        <v>37567216</v>
      </c>
      <c r="F21" s="115">
        <f t="shared" si="16"/>
        <v>35915</v>
      </c>
      <c r="G21" s="115">
        <f t="shared" si="16"/>
        <v>299</v>
      </c>
      <c r="H21" s="115">
        <f t="shared" si="16"/>
        <v>0</v>
      </c>
      <c r="I21" s="115">
        <f t="shared" si="16"/>
        <v>299</v>
      </c>
      <c r="J21" s="115">
        <f t="shared" si="16"/>
        <v>0</v>
      </c>
      <c r="K21" s="115">
        <f t="shared" si="16"/>
        <v>1975758</v>
      </c>
      <c r="L21" s="115">
        <f t="shared" si="16"/>
        <v>0</v>
      </c>
      <c r="M21" s="115">
        <f t="shared" si="16"/>
        <v>205883</v>
      </c>
      <c r="N21" s="115">
        <f t="shared" si="16"/>
        <v>535558</v>
      </c>
      <c r="O21" s="115">
        <f t="shared" si="16"/>
        <v>5409057</v>
      </c>
      <c r="P21" s="115">
        <f t="shared" si="16"/>
        <v>8126256</v>
      </c>
      <c r="Q21" s="115">
        <f t="shared" si="16"/>
        <v>77870</v>
      </c>
      <c r="R21" s="115">
        <f t="shared" si="16"/>
        <v>0</v>
      </c>
      <c r="S21" s="115">
        <f t="shared" si="16"/>
        <v>0</v>
      </c>
      <c r="T21" s="115">
        <f t="shared" si="16"/>
        <v>0</v>
      </c>
      <c r="U21" s="115">
        <f t="shared" si="16"/>
        <v>0</v>
      </c>
      <c r="V21" s="115">
        <f t="shared" si="16"/>
        <v>0</v>
      </c>
      <c r="W21" s="115">
        <f t="shared" si="16"/>
        <v>0</v>
      </c>
      <c r="X21" s="115">
        <f t="shared" si="16"/>
        <v>0</v>
      </c>
      <c r="Y21" s="113" t="s">
        <v>95</v>
      </c>
      <c r="Z21" s="115">
        <f aca="true" t="shared" si="17" ref="Z21:AP21">SUM(Z22:Z28)</f>
        <v>160103</v>
      </c>
      <c r="AA21" s="115">
        <f t="shared" si="17"/>
        <v>0</v>
      </c>
      <c r="AB21" s="115">
        <f t="shared" si="17"/>
        <v>0</v>
      </c>
      <c r="AC21" s="115">
        <f t="shared" si="17"/>
        <v>34417</v>
      </c>
      <c r="AD21" s="115">
        <f t="shared" si="17"/>
        <v>320</v>
      </c>
      <c r="AE21" s="115">
        <f t="shared" si="17"/>
        <v>194840</v>
      </c>
      <c r="AF21" s="115">
        <f t="shared" si="17"/>
        <v>14890</v>
      </c>
      <c r="AG21" s="115">
        <f t="shared" si="17"/>
        <v>6353930</v>
      </c>
      <c r="AH21" s="115">
        <f t="shared" si="17"/>
        <v>1975758</v>
      </c>
      <c r="AI21" s="115">
        <f t="shared" si="17"/>
        <v>0</v>
      </c>
      <c r="AJ21" s="115">
        <f t="shared" si="17"/>
        <v>205883</v>
      </c>
      <c r="AK21" s="115">
        <f t="shared" si="17"/>
        <v>31943663</v>
      </c>
      <c r="AL21" s="115">
        <f t="shared" si="17"/>
        <v>5409377</v>
      </c>
      <c r="AM21" s="115">
        <f t="shared" si="17"/>
        <v>45888611</v>
      </c>
      <c r="AN21" s="115">
        <f t="shared" si="17"/>
        <v>128675</v>
      </c>
      <c r="AO21" s="115">
        <f t="shared" si="17"/>
        <v>0</v>
      </c>
      <c r="AP21" s="115">
        <f t="shared" si="17"/>
        <v>0</v>
      </c>
    </row>
    <row r="22" spans="1:42" s="121" customFormat="1" ht="30" customHeight="1">
      <c r="A22" s="117" t="s">
        <v>7</v>
      </c>
      <c r="B22" s="118">
        <v>62451</v>
      </c>
      <c r="C22" s="118">
        <v>30172</v>
      </c>
      <c r="D22" s="118"/>
      <c r="E22" s="119">
        <f aca="true" t="shared" si="18" ref="E22:E28">SUM(B22:D22)</f>
        <v>92623</v>
      </c>
      <c r="F22" s="118">
        <v>874</v>
      </c>
      <c r="G22" s="118">
        <v>299</v>
      </c>
      <c r="H22" s="118"/>
      <c r="I22" s="119">
        <f aca="true" t="shared" si="19" ref="I22:I28">SUM(G22:H22)</f>
        <v>299</v>
      </c>
      <c r="J22" s="118"/>
      <c r="K22" s="118">
        <v>857</v>
      </c>
      <c r="L22" s="118"/>
      <c r="M22" s="118">
        <v>1585</v>
      </c>
      <c r="N22" s="118">
        <v>903</v>
      </c>
      <c r="O22" s="118"/>
      <c r="P22" s="120">
        <f aca="true" t="shared" si="20" ref="P22:P28">SUM(K22:O22)</f>
        <v>3345</v>
      </c>
      <c r="Q22" s="118">
        <v>1400</v>
      </c>
      <c r="R22" s="118"/>
      <c r="S22" s="118"/>
      <c r="T22" s="118"/>
      <c r="U22" s="118"/>
      <c r="V22" s="118"/>
      <c r="W22" s="120">
        <f aca="true" t="shared" si="21" ref="W22:W28">SUM(R22:V22)</f>
        <v>0</v>
      </c>
      <c r="X22" s="118"/>
      <c r="Y22" s="117" t="s">
        <v>7</v>
      </c>
      <c r="Z22" s="118"/>
      <c r="AA22" s="118"/>
      <c r="AB22" s="118"/>
      <c r="AC22" s="118"/>
      <c r="AD22" s="118"/>
      <c r="AE22" s="119">
        <f aca="true" t="shared" si="22" ref="AE22:AE28">SUM(Z22:AD22)</f>
        <v>0</v>
      </c>
      <c r="AF22" s="118">
        <v>220</v>
      </c>
      <c r="AG22" s="119">
        <f aca="true" t="shared" si="23" ref="AG22:AG28">B22+Z22</f>
        <v>62451</v>
      </c>
      <c r="AH22" s="119">
        <f aca="true" t="shared" si="24" ref="AH22:AH28">K22+R22+AA22</f>
        <v>857</v>
      </c>
      <c r="AI22" s="119">
        <f aca="true" t="shared" si="25" ref="AI22:AI28">L22+S22</f>
        <v>0</v>
      </c>
      <c r="AJ22" s="119">
        <f aca="true" t="shared" si="26" ref="AJ22:AJ28">M22+T22+AB22</f>
        <v>1585</v>
      </c>
      <c r="AK22" s="119">
        <f aca="true" t="shared" si="27" ref="AK22:AL28">C22+G22+N22+U22+AC22</f>
        <v>31374</v>
      </c>
      <c r="AL22" s="119">
        <f t="shared" si="27"/>
        <v>0</v>
      </c>
      <c r="AM22" s="119">
        <f aca="true" t="shared" si="28" ref="AM22:AM28">SUM(AG22:AL22)</f>
        <v>96267</v>
      </c>
      <c r="AN22" s="119">
        <f aca="true" t="shared" si="29" ref="AN22:AN28">F22+J22+Q22+X22+AF22</f>
        <v>2494</v>
      </c>
      <c r="AO22" s="118"/>
      <c r="AP22" s="118"/>
    </row>
    <row r="23" spans="1:42" s="131" customFormat="1" ht="30" customHeight="1">
      <c r="A23" s="138" t="s">
        <v>96</v>
      </c>
      <c r="B23" s="128">
        <v>267042</v>
      </c>
      <c r="C23" s="128">
        <v>172064</v>
      </c>
      <c r="D23" s="128"/>
      <c r="E23" s="129">
        <f t="shared" si="18"/>
        <v>439106</v>
      </c>
      <c r="F23" s="128">
        <v>1357</v>
      </c>
      <c r="G23" s="128"/>
      <c r="H23" s="128"/>
      <c r="I23" s="129">
        <f t="shared" si="19"/>
        <v>0</v>
      </c>
      <c r="J23" s="128"/>
      <c r="K23" s="128">
        <v>79465</v>
      </c>
      <c r="L23" s="128"/>
      <c r="M23" s="128">
        <v>17915</v>
      </c>
      <c r="N23" s="128">
        <v>20659</v>
      </c>
      <c r="O23" s="128"/>
      <c r="P23" s="130">
        <f t="shared" si="20"/>
        <v>118039</v>
      </c>
      <c r="Q23" s="128">
        <v>9566</v>
      </c>
      <c r="R23" s="128"/>
      <c r="S23" s="128"/>
      <c r="T23" s="128"/>
      <c r="U23" s="128"/>
      <c r="V23" s="128"/>
      <c r="W23" s="130">
        <f t="shared" si="21"/>
        <v>0</v>
      </c>
      <c r="X23" s="128"/>
      <c r="Y23" s="138" t="s">
        <v>96</v>
      </c>
      <c r="Z23" s="128"/>
      <c r="AA23" s="128"/>
      <c r="AB23" s="128"/>
      <c r="AC23" s="128">
        <v>5</v>
      </c>
      <c r="AD23" s="128">
        <v>53</v>
      </c>
      <c r="AE23" s="129">
        <f t="shared" si="22"/>
        <v>58</v>
      </c>
      <c r="AF23" s="128">
        <v>14</v>
      </c>
      <c r="AG23" s="129">
        <f t="shared" si="23"/>
        <v>267042</v>
      </c>
      <c r="AH23" s="129">
        <f t="shared" si="24"/>
        <v>79465</v>
      </c>
      <c r="AI23" s="129">
        <f t="shared" si="25"/>
        <v>0</v>
      </c>
      <c r="AJ23" s="129">
        <f t="shared" si="26"/>
        <v>17915</v>
      </c>
      <c r="AK23" s="129">
        <f t="shared" si="27"/>
        <v>192728</v>
      </c>
      <c r="AL23" s="129">
        <f t="shared" si="27"/>
        <v>53</v>
      </c>
      <c r="AM23" s="129">
        <f t="shared" si="28"/>
        <v>557203</v>
      </c>
      <c r="AN23" s="129">
        <f t="shared" si="29"/>
        <v>10937</v>
      </c>
      <c r="AO23" s="128"/>
      <c r="AP23" s="128"/>
    </row>
    <row r="24" spans="1:42" s="121" customFormat="1" ht="30" customHeight="1">
      <c r="A24" s="117" t="s">
        <v>8</v>
      </c>
      <c r="B24" s="118"/>
      <c r="C24" s="118">
        <v>77018</v>
      </c>
      <c r="D24" s="118"/>
      <c r="E24" s="119">
        <f t="shared" si="18"/>
        <v>77018</v>
      </c>
      <c r="F24" s="118">
        <v>70</v>
      </c>
      <c r="G24" s="118"/>
      <c r="H24" s="118"/>
      <c r="I24" s="119">
        <f t="shared" si="19"/>
        <v>0</v>
      </c>
      <c r="J24" s="118"/>
      <c r="K24" s="118">
        <v>720</v>
      </c>
      <c r="L24" s="118"/>
      <c r="M24" s="118">
        <v>1550</v>
      </c>
      <c r="N24" s="118">
        <v>15544</v>
      </c>
      <c r="O24" s="118"/>
      <c r="P24" s="120">
        <f t="shared" si="20"/>
        <v>17814</v>
      </c>
      <c r="Q24" s="118">
        <v>80</v>
      </c>
      <c r="R24" s="118"/>
      <c r="S24" s="118"/>
      <c r="T24" s="118"/>
      <c r="U24" s="118"/>
      <c r="V24" s="118"/>
      <c r="W24" s="120">
        <f t="shared" si="21"/>
        <v>0</v>
      </c>
      <c r="X24" s="118"/>
      <c r="Y24" s="117" t="s">
        <v>8</v>
      </c>
      <c r="Z24" s="118"/>
      <c r="AA24" s="118"/>
      <c r="AB24" s="118"/>
      <c r="AC24" s="118"/>
      <c r="AD24" s="118"/>
      <c r="AE24" s="119">
        <f t="shared" si="22"/>
        <v>0</v>
      </c>
      <c r="AF24" s="118"/>
      <c r="AG24" s="119">
        <f t="shared" si="23"/>
        <v>0</v>
      </c>
      <c r="AH24" s="119">
        <f t="shared" si="24"/>
        <v>720</v>
      </c>
      <c r="AI24" s="119">
        <f t="shared" si="25"/>
        <v>0</v>
      </c>
      <c r="AJ24" s="119">
        <f t="shared" si="26"/>
        <v>1550</v>
      </c>
      <c r="AK24" s="119">
        <f t="shared" si="27"/>
        <v>92562</v>
      </c>
      <c r="AL24" s="119">
        <f t="shared" si="27"/>
        <v>0</v>
      </c>
      <c r="AM24" s="119">
        <f t="shared" si="28"/>
        <v>94832</v>
      </c>
      <c r="AN24" s="119">
        <f t="shared" si="29"/>
        <v>150</v>
      </c>
      <c r="AO24" s="118"/>
      <c r="AP24" s="118"/>
    </row>
    <row r="25" spans="1:42" s="131" customFormat="1" ht="30" customHeight="1">
      <c r="A25" s="133" t="s">
        <v>97</v>
      </c>
      <c r="B25" s="128">
        <v>3260135</v>
      </c>
      <c r="C25" s="128">
        <v>1403448</v>
      </c>
      <c r="D25" s="128"/>
      <c r="E25" s="129">
        <f t="shared" si="18"/>
        <v>4663583</v>
      </c>
      <c r="F25" s="128">
        <v>30482</v>
      </c>
      <c r="G25" s="128"/>
      <c r="H25" s="128"/>
      <c r="I25" s="129">
        <f t="shared" si="19"/>
        <v>0</v>
      </c>
      <c r="J25" s="128"/>
      <c r="K25" s="128">
        <v>1187142</v>
      </c>
      <c r="L25" s="128"/>
      <c r="M25" s="128">
        <v>55798</v>
      </c>
      <c r="N25" s="128">
        <v>279280</v>
      </c>
      <c r="O25" s="128"/>
      <c r="P25" s="130">
        <f t="shared" si="20"/>
        <v>1522220</v>
      </c>
      <c r="Q25" s="128">
        <v>10398</v>
      </c>
      <c r="R25" s="128"/>
      <c r="S25" s="128"/>
      <c r="T25" s="128"/>
      <c r="U25" s="128"/>
      <c r="V25" s="128"/>
      <c r="W25" s="130">
        <f t="shared" si="21"/>
        <v>0</v>
      </c>
      <c r="X25" s="128"/>
      <c r="Y25" s="133" t="s">
        <v>97</v>
      </c>
      <c r="Z25" s="128">
        <v>160103</v>
      </c>
      <c r="AA25" s="128"/>
      <c r="AB25" s="128"/>
      <c r="AC25" s="128">
        <v>805</v>
      </c>
      <c r="AD25" s="128"/>
      <c r="AE25" s="129">
        <f t="shared" si="22"/>
        <v>160908</v>
      </c>
      <c r="AF25" s="128">
        <v>7432</v>
      </c>
      <c r="AG25" s="129">
        <f t="shared" si="23"/>
        <v>3420238</v>
      </c>
      <c r="AH25" s="129">
        <f t="shared" si="24"/>
        <v>1187142</v>
      </c>
      <c r="AI25" s="129">
        <f t="shared" si="25"/>
        <v>0</v>
      </c>
      <c r="AJ25" s="129">
        <f t="shared" si="26"/>
        <v>55798</v>
      </c>
      <c r="AK25" s="129">
        <f t="shared" si="27"/>
        <v>1683533</v>
      </c>
      <c r="AL25" s="129">
        <f t="shared" si="27"/>
        <v>0</v>
      </c>
      <c r="AM25" s="129">
        <f t="shared" si="28"/>
        <v>6346711</v>
      </c>
      <c r="AN25" s="129">
        <f t="shared" si="29"/>
        <v>48312</v>
      </c>
      <c r="AO25" s="128"/>
      <c r="AP25" s="128"/>
    </row>
    <row r="26" spans="1:42" s="121" customFormat="1" ht="30" customHeight="1">
      <c r="A26" s="134" t="s">
        <v>98</v>
      </c>
      <c r="B26" s="118">
        <v>780889</v>
      </c>
      <c r="C26" s="118">
        <v>1043189</v>
      </c>
      <c r="D26" s="118"/>
      <c r="E26" s="119">
        <f t="shared" si="18"/>
        <v>1824078</v>
      </c>
      <c r="F26" s="118">
        <v>1558</v>
      </c>
      <c r="G26" s="118"/>
      <c r="H26" s="118"/>
      <c r="I26" s="119">
        <f t="shared" si="19"/>
        <v>0</v>
      </c>
      <c r="J26" s="118"/>
      <c r="K26" s="118">
        <v>556505</v>
      </c>
      <c r="L26" s="118"/>
      <c r="M26" s="118">
        <v>44801</v>
      </c>
      <c r="N26" s="118">
        <v>214940</v>
      </c>
      <c r="O26" s="118"/>
      <c r="P26" s="120">
        <f t="shared" si="20"/>
        <v>816246</v>
      </c>
      <c r="Q26" s="118">
        <v>19992</v>
      </c>
      <c r="R26" s="118"/>
      <c r="S26" s="118"/>
      <c r="T26" s="118"/>
      <c r="U26" s="118"/>
      <c r="V26" s="118"/>
      <c r="W26" s="120">
        <f t="shared" si="21"/>
        <v>0</v>
      </c>
      <c r="X26" s="118"/>
      <c r="Y26" s="134" t="s">
        <v>98</v>
      </c>
      <c r="Z26" s="118"/>
      <c r="AA26" s="118"/>
      <c r="AB26" s="118"/>
      <c r="AC26" s="118">
        <v>33607</v>
      </c>
      <c r="AD26" s="118">
        <v>267</v>
      </c>
      <c r="AE26" s="119">
        <f t="shared" si="22"/>
        <v>33874</v>
      </c>
      <c r="AF26" s="118">
        <v>7224</v>
      </c>
      <c r="AG26" s="119">
        <f t="shared" si="23"/>
        <v>780889</v>
      </c>
      <c r="AH26" s="119">
        <f t="shared" si="24"/>
        <v>556505</v>
      </c>
      <c r="AI26" s="119">
        <f t="shared" si="25"/>
        <v>0</v>
      </c>
      <c r="AJ26" s="119">
        <f t="shared" si="26"/>
        <v>44801</v>
      </c>
      <c r="AK26" s="119">
        <f t="shared" si="27"/>
        <v>1291736</v>
      </c>
      <c r="AL26" s="119">
        <f t="shared" si="27"/>
        <v>267</v>
      </c>
      <c r="AM26" s="119">
        <f t="shared" si="28"/>
        <v>2674198</v>
      </c>
      <c r="AN26" s="119">
        <f t="shared" si="29"/>
        <v>28774</v>
      </c>
      <c r="AO26" s="118"/>
      <c r="AP26" s="118"/>
    </row>
    <row r="27" spans="1:42" s="131" customFormat="1" ht="30" customHeight="1">
      <c r="A27" s="133" t="s">
        <v>24</v>
      </c>
      <c r="B27" s="128">
        <v>28987</v>
      </c>
      <c r="C27" s="128"/>
      <c r="D27" s="128"/>
      <c r="E27" s="129">
        <f t="shared" si="18"/>
        <v>28987</v>
      </c>
      <c r="F27" s="128">
        <v>25</v>
      </c>
      <c r="G27" s="128"/>
      <c r="H27" s="128"/>
      <c r="I27" s="129">
        <f t="shared" si="19"/>
        <v>0</v>
      </c>
      <c r="J27" s="128"/>
      <c r="K27" s="128">
        <v>400</v>
      </c>
      <c r="L27" s="128"/>
      <c r="M27" s="128">
        <v>20</v>
      </c>
      <c r="N27" s="128">
        <v>127</v>
      </c>
      <c r="O27" s="128"/>
      <c r="P27" s="130">
        <f t="shared" si="20"/>
        <v>547</v>
      </c>
      <c r="Q27" s="128">
        <v>55</v>
      </c>
      <c r="R27" s="128"/>
      <c r="S27" s="128"/>
      <c r="T27" s="128"/>
      <c r="U27" s="128"/>
      <c r="V27" s="128"/>
      <c r="W27" s="130">
        <f t="shared" si="21"/>
        <v>0</v>
      </c>
      <c r="X27" s="128"/>
      <c r="Y27" s="133" t="s">
        <v>24</v>
      </c>
      <c r="Z27" s="128"/>
      <c r="AA27" s="128"/>
      <c r="AB27" s="128"/>
      <c r="AC27" s="128"/>
      <c r="AD27" s="128"/>
      <c r="AE27" s="129">
        <f t="shared" si="22"/>
        <v>0</v>
      </c>
      <c r="AF27" s="128"/>
      <c r="AG27" s="129">
        <f t="shared" si="23"/>
        <v>28987</v>
      </c>
      <c r="AH27" s="129">
        <f t="shared" si="24"/>
        <v>400</v>
      </c>
      <c r="AI27" s="129">
        <f t="shared" si="25"/>
        <v>0</v>
      </c>
      <c r="AJ27" s="129">
        <f t="shared" si="26"/>
        <v>20</v>
      </c>
      <c r="AK27" s="129">
        <f t="shared" si="27"/>
        <v>127</v>
      </c>
      <c r="AL27" s="129">
        <f t="shared" si="27"/>
        <v>0</v>
      </c>
      <c r="AM27" s="129">
        <f t="shared" si="28"/>
        <v>29534</v>
      </c>
      <c r="AN27" s="129">
        <f t="shared" si="29"/>
        <v>80</v>
      </c>
      <c r="AO27" s="128"/>
      <c r="AP27" s="128"/>
    </row>
    <row r="28" spans="1:42" s="121" customFormat="1" ht="30" customHeight="1">
      <c r="A28" s="134" t="s">
        <v>99</v>
      </c>
      <c r="B28" s="118">
        <v>1794323</v>
      </c>
      <c r="C28" s="118">
        <v>28647498</v>
      </c>
      <c r="D28" s="118"/>
      <c r="E28" s="119">
        <f t="shared" si="18"/>
        <v>30441821</v>
      </c>
      <c r="F28" s="118">
        <v>1549</v>
      </c>
      <c r="G28" s="118"/>
      <c r="H28" s="118"/>
      <c r="I28" s="119">
        <f t="shared" si="19"/>
        <v>0</v>
      </c>
      <c r="J28" s="118"/>
      <c r="K28" s="118">
        <v>150669</v>
      </c>
      <c r="L28" s="118"/>
      <c r="M28" s="118">
        <v>84214</v>
      </c>
      <c r="N28" s="118">
        <v>4105</v>
      </c>
      <c r="O28" s="118">
        <v>5409057</v>
      </c>
      <c r="P28" s="120">
        <f t="shared" si="20"/>
        <v>5648045</v>
      </c>
      <c r="Q28" s="118">
        <v>36379</v>
      </c>
      <c r="R28" s="118"/>
      <c r="S28" s="118"/>
      <c r="T28" s="118"/>
      <c r="U28" s="118"/>
      <c r="V28" s="118"/>
      <c r="W28" s="120">
        <f t="shared" si="21"/>
        <v>0</v>
      </c>
      <c r="X28" s="118"/>
      <c r="Y28" s="134" t="s">
        <v>99</v>
      </c>
      <c r="Z28" s="118"/>
      <c r="AA28" s="118"/>
      <c r="AB28" s="118"/>
      <c r="AC28" s="118"/>
      <c r="AD28" s="118"/>
      <c r="AE28" s="119">
        <f t="shared" si="22"/>
        <v>0</v>
      </c>
      <c r="AF28" s="118"/>
      <c r="AG28" s="119">
        <f t="shared" si="23"/>
        <v>1794323</v>
      </c>
      <c r="AH28" s="119">
        <f t="shared" si="24"/>
        <v>150669</v>
      </c>
      <c r="AI28" s="119">
        <f t="shared" si="25"/>
        <v>0</v>
      </c>
      <c r="AJ28" s="119">
        <f t="shared" si="26"/>
        <v>84214</v>
      </c>
      <c r="AK28" s="119">
        <f t="shared" si="27"/>
        <v>28651603</v>
      </c>
      <c r="AL28" s="119">
        <f t="shared" si="27"/>
        <v>5409057</v>
      </c>
      <c r="AM28" s="119">
        <f t="shared" si="28"/>
        <v>36089866</v>
      </c>
      <c r="AN28" s="119">
        <f t="shared" si="29"/>
        <v>37928</v>
      </c>
      <c r="AO28" s="118"/>
      <c r="AP28" s="118"/>
    </row>
    <row r="29" spans="1:42" s="121" customFormat="1" ht="15" customHeight="1">
      <c r="A29" s="134"/>
      <c r="B29" s="118"/>
      <c r="C29" s="118"/>
      <c r="D29" s="118"/>
      <c r="E29" s="119"/>
      <c r="F29" s="119"/>
      <c r="G29" s="118"/>
      <c r="H29" s="118"/>
      <c r="I29" s="119"/>
      <c r="J29" s="118"/>
      <c r="K29" s="118"/>
      <c r="L29" s="118"/>
      <c r="M29" s="118"/>
      <c r="N29" s="118"/>
      <c r="O29" s="118"/>
      <c r="P29" s="120"/>
      <c r="Q29" s="118"/>
      <c r="R29" s="118"/>
      <c r="S29" s="118"/>
      <c r="T29" s="118"/>
      <c r="U29" s="118"/>
      <c r="V29" s="118"/>
      <c r="W29" s="120"/>
      <c r="X29" s="118"/>
      <c r="Y29" s="134"/>
      <c r="Z29" s="118"/>
      <c r="AA29" s="118"/>
      <c r="AB29" s="118"/>
      <c r="AC29" s="118"/>
      <c r="AD29" s="118"/>
      <c r="AE29" s="119"/>
      <c r="AF29" s="118"/>
      <c r="AG29" s="119"/>
      <c r="AH29" s="119"/>
      <c r="AI29" s="119"/>
      <c r="AJ29" s="119"/>
      <c r="AK29" s="119"/>
      <c r="AL29" s="119"/>
      <c r="AM29" s="119"/>
      <c r="AN29" s="119"/>
      <c r="AO29" s="126"/>
      <c r="AP29" s="126"/>
    </row>
    <row r="30" spans="1:57" s="137" customFormat="1" ht="30" customHeight="1">
      <c r="A30" s="113" t="s">
        <v>100</v>
      </c>
      <c r="B30" s="115">
        <f aca="true" t="shared" si="30" ref="B30:X30">SUM(B31:B36)</f>
        <v>0</v>
      </c>
      <c r="C30" s="115">
        <f t="shared" si="30"/>
        <v>0</v>
      </c>
      <c r="D30" s="115">
        <f t="shared" si="30"/>
        <v>49</v>
      </c>
      <c r="E30" s="115">
        <f t="shared" si="30"/>
        <v>49</v>
      </c>
      <c r="F30" s="115">
        <f t="shared" si="30"/>
        <v>48511</v>
      </c>
      <c r="G30" s="115">
        <f t="shared" si="30"/>
        <v>0</v>
      </c>
      <c r="H30" s="115">
        <f t="shared" si="30"/>
        <v>0</v>
      </c>
      <c r="I30" s="115">
        <f t="shared" si="30"/>
        <v>0</v>
      </c>
      <c r="J30" s="115">
        <f t="shared" si="30"/>
        <v>0</v>
      </c>
      <c r="K30" s="115">
        <f t="shared" si="30"/>
        <v>395669</v>
      </c>
      <c r="L30" s="115">
        <f t="shared" si="30"/>
        <v>0</v>
      </c>
      <c r="M30" s="115">
        <f t="shared" si="30"/>
        <v>116084</v>
      </c>
      <c r="N30" s="115">
        <f t="shared" si="30"/>
        <v>13409</v>
      </c>
      <c r="O30" s="115">
        <f t="shared" si="30"/>
        <v>0</v>
      </c>
      <c r="P30" s="115">
        <f t="shared" si="30"/>
        <v>525162</v>
      </c>
      <c r="Q30" s="115">
        <f t="shared" si="30"/>
        <v>36364</v>
      </c>
      <c r="R30" s="115">
        <f t="shared" si="30"/>
        <v>0</v>
      </c>
      <c r="S30" s="115">
        <f t="shared" si="30"/>
        <v>0</v>
      </c>
      <c r="T30" s="115">
        <f t="shared" si="30"/>
        <v>0</v>
      </c>
      <c r="U30" s="115">
        <f t="shared" si="30"/>
        <v>0</v>
      </c>
      <c r="V30" s="115">
        <f t="shared" si="30"/>
        <v>0</v>
      </c>
      <c r="W30" s="115">
        <f t="shared" si="30"/>
        <v>0</v>
      </c>
      <c r="X30" s="115">
        <f t="shared" si="30"/>
        <v>0</v>
      </c>
      <c r="Y30" s="113" t="s">
        <v>100</v>
      </c>
      <c r="Z30" s="115">
        <f aca="true" t="shared" si="31" ref="Z30:AP30">SUM(Z31:Z36)</f>
        <v>0</v>
      </c>
      <c r="AA30" s="115">
        <f t="shared" si="31"/>
        <v>0</v>
      </c>
      <c r="AB30" s="115">
        <f t="shared" si="31"/>
        <v>0</v>
      </c>
      <c r="AC30" s="115">
        <f t="shared" si="31"/>
        <v>0</v>
      </c>
      <c r="AD30" s="115">
        <f t="shared" si="31"/>
        <v>0</v>
      </c>
      <c r="AE30" s="115">
        <f t="shared" si="31"/>
        <v>0</v>
      </c>
      <c r="AF30" s="115">
        <f t="shared" si="31"/>
        <v>0</v>
      </c>
      <c r="AG30" s="115">
        <f t="shared" si="31"/>
        <v>0</v>
      </c>
      <c r="AH30" s="115">
        <f t="shared" si="31"/>
        <v>395669</v>
      </c>
      <c r="AI30" s="115">
        <f t="shared" si="31"/>
        <v>0</v>
      </c>
      <c r="AJ30" s="115">
        <f t="shared" si="31"/>
        <v>116084</v>
      </c>
      <c r="AK30" s="115">
        <f t="shared" si="31"/>
        <v>13409</v>
      </c>
      <c r="AL30" s="115">
        <f t="shared" si="31"/>
        <v>49</v>
      </c>
      <c r="AM30" s="115">
        <f t="shared" si="31"/>
        <v>525211</v>
      </c>
      <c r="AN30" s="115">
        <f t="shared" si="31"/>
        <v>84875</v>
      </c>
      <c r="AO30" s="115">
        <f t="shared" si="31"/>
        <v>0</v>
      </c>
      <c r="AP30" s="115">
        <f t="shared" si="31"/>
        <v>0</v>
      </c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</row>
    <row r="31" spans="1:42" s="121" customFormat="1" ht="30" customHeight="1">
      <c r="A31" s="127" t="s">
        <v>101</v>
      </c>
      <c r="B31" s="118"/>
      <c r="C31" s="118"/>
      <c r="D31" s="118"/>
      <c r="E31" s="119">
        <f aca="true" t="shared" si="32" ref="E31:E36">SUM(B31:D31)</f>
        <v>0</v>
      </c>
      <c r="F31" s="118">
        <v>36740</v>
      </c>
      <c r="G31" s="118"/>
      <c r="H31" s="118"/>
      <c r="I31" s="119">
        <f aca="true" t="shared" si="33" ref="I31:I36">SUM(G31:H31)</f>
        <v>0</v>
      </c>
      <c r="J31" s="118"/>
      <c r="K31" s="118"/>
      <c r="L31" s="118"/>
      <c r="M31" s="118">
        <v>20</v>
      </c>
      <c r="N31" s="118">
        <v>5191</v>
      </c>
      <c r="O31" s="118"/>
      <c r="P31" s="120">
        <f aca="true" t="shared" si="34" ref="P31:P36">SUM(K31:O31)</f>
        <v>5211</v>
      </c>
      <c r="Q31" s="118">
        <v>441</v>
      </c>
      <c r="R31" s="118"/>
      <c r="S31" s="118"/>
      <c r="T31" s="118"/>
      <c r="U31" s="118"/>
      <c r="V31" s="118"/>
      <c r="W31" s="120">
        <f aca="true" t="shared" si="35" ref="W31:W36">SUM(R31:V31)</f>
        <v>0</v>
      </c>
      <c r="X31" s="118"/>
      <c r="Y31" s="127" t="s">
        <v>101</v>
      </c>
      <c r="Z31" s="118"/>
      <c r="AA31" s="118"/>
      <c r="AB31" s="118"/>
      <c r="AC31" s="118"/>
      <c r="AD31" s="118"/>
      <c r="AE31" s="119">
        <f aca="true" t="shared" si="36" ref="AE31:AE36">SUM(Z31:AD31)</f>
        <v>0</v>
      </c>
      <c r="AF31" s="118"/>
      <c r="AG31" s="119">
        <f aca="true" t="shared" si="37" ref="AG31:AG36">B31+Z31</f>
        <v>0</v>
      </c>
      <c r="AH31" s="119">
        <f aca="true" t="shared" si="38" ref="AH31:AH36">K31+R31+AA31</f>
        <v>0</v>
      </c>
      <c r="AI31" s="119">
        <f aca="true" t="shared" si="39" ref="AI31:AI36">L31+S31</f>
        <v>0</v>
      </c>
      <c r="AJ31" s="119">
        <f aca="true" t="shared" si="40" ref="AJ31:AJ36">M31+T31+AB31</f>
        <v>20</v>
      </c>
      <c r="AK31" s="119">
        <f aca="true" t="shared" si="41" ref="AK31:AL36">C31+G31+N31+U31+AC31</f>
        <v>5191</v>
      </c>
      <c r="AL31" s="119">
        <f t="shared" si="41"/>
        <v>0</v>
      </c>
      <c r="AM31" s="119">
        <f aca="true" t="shared" si="42" ref="AM31:AM36">SUM(AG31:AL31)</f>
        <v>5211</v>
      </c>
      <c r="AN31" s="119">
        <f aca="true" t="shared" si="43" ref="AN31:AN36">F31+J31+Q31+X31+AF31</f>
        <v>37181</v>
      </c>
      <c r="AO31" s="118"/>
      <c r="AP31" s="118"/>
    </row>
    <row r="32" spans="1:42" s="121" customFormat="1" ht="30" customHeight="1">
      <c r="A32" s="134" t="s">
        <v>102</v>
      </c>
      <c r="B32" s="118"/>
      <c r="C32" s="118"/>
      <c r="D32" s="118"/>
      <c r="E32" s="119">
        <f t="shared" si="32"/>
        <v>0</v>
      </c>
      <c r="F32" s="118">
        <v>3181</v>
      </c>
      <c r="G32" s="118"/>
      <c r="H32" s="118"/>
      <c r="I32" s="119">
        <f t="shared" si="33"/>
        <v>0</v>
      </c>
      <c r="J32" s="118"/>
      <c r="K32" s="118">
        <v>54069</v>
      </c>
      <c r="L32" s="118"/>
      <c r="M32" s="118">
        <v>16697</v>
      </c>
      <c r="N32" s="118">
        <v>4300</v>
      </c>
      <c r="O32" s="118"/>
      <c r="P32" s="120">
        <f t="shared" si="34"/>
        <v>75066</v>
      </c>
      <c r="Q32" s="118">
        <v>31642</v>
      </c>
      <c r="R32" s="118"/>
      <c r="S32" s="118"/>
      <c r="T32" s="118"/>
      <c r="U32" s="118"/>
      <c r="V32" s="118"/>
      <c r="W32" s="120">
        <f t="shared" si="35"/>
        <v>0</v>
      </c>
      <c r="X32" s="118"/>
      <c r="Y32" s="134" t="s">
        <v>103</v>
      </c>
      <c r="Z32" s="118"/>
      <c r="AA32" s="118"/>
      <c r="AB32" s="118"/>
      <c r="AC32" s="118"/>
      <c r="AD32" s="118"/>
      <c r="AE32" s="119">
        <f t="shared" si="36"/>
        <v>0</v>
      </c>
      <c r="AF32" s="118"/>
      <c r="AG32" s="119">
        <f t="shared" si="37"/>
        <v>0</v>
      </c>
      <c r="AH32" s="119">
        <f t="shared" si="38"/>
        <v>54069</v>
      </c>
      <c r="AI32" s="119">
        <f t="shared" si="39"/>
        <v>0</v>
      </c>
      <c r="AJ32" s="119">
        <f t="shared" si="40"/>
        <v>16697</v>
      </c>
      <c r="AK32" s="119">
        <f t="shared" si="41"/>
        <v>4300</v>
      </c>
      <c r="AL32" s="119">
        <f t="shared" si="41"/>
        <v>0</v>
      </c>
      <c r="AM32" s="119">
        <f t="shared" si="42"/>
        <v>75066</v>
      </c>
      <c r="AN32" s="119">
        <f t="shared" si="43"/>
        <v>34823</v>
      </c>
      <c r="AO32" s="118"/>
      <c r="AP32" s="118"/>
    </row>
    <row r="33" spans="1:42" s="121" customFormat="1" ht="30" customHeight="1">
      <c r="A33" s="134" t="s">
        <v>104</v>
      </c>
      <c r="B33" s="118"/>
      <c r="C33" s="118"/>
      <c r="D33" s="118"/>
      <c r="E33" s="119">
        <f t="shared" si="32"/>
        <v>0</v>
      </c>
      <c r="F33" s="118">
        <v>3543</v>
      </c>
      <c r="G33" s="118"/>
      <c r="H33" s="118"/>
      <c r="I33" s="119">
        <f t="shared" si="33"/>
        <v>0</v>
      </c>
      <c r="J33" s="118"/>
      <c r="K33" s="118">
        <v>67005</v>
      </c>
      <c r="L33" s="118"/>
      <c r="M33" s="118">
        <v>7550</v>
      </c>
      <c r="N33" s="118">
        <v>875</v>
      </c>
      <c r="O33" s="118"/>
      <c r="P33" s="120">
        <f t="shared" si="34"/>
        <v>75430</v>
      </c>
      <c r="Q33" s="118"/>
      <c r="R33" s="118"/>
      <c r="S33" s="118"/>
      <c r="T33" s="118"/>
      <c r="U33" s="118"/>
      <c r="V33" s="118"/>
      <c r="W33" s="120">
        <f t="shared" si="35"/>
        <v>0</v>
      </c>
      <c r="X33" s="118"/>
      <c r="Y33" s="134" t="s">
        <v>105</v>
      </c>
      <c r="Z33" s="118"/>
      <c r="AA33" s="118"/>
      <c r="AB33" s="118"/>
      <c r="AC33" s="118"/>
      <c r="AD33" s="118"/>
      <c r="AE33" s="119">
        <f t="shared" si="36"/>
        <v>0</v>
      </c>
      <c r="AF33" s="118"/>
      <c r="AG33" s="119">
        <f t="shared" si="37"/>
        <v>0</v>
      </c>
      <c r="AH33" s="119">
        <f t="shared" si="38"/>
        <v>67005</v>
      </c>
      <c r="AI33" s="119">
        <f t="shared" si="39"/>
        <v>0</v>
      </c>
      <c r="AJ33" s="119">
        <f t="shared" si="40"/>
        <v>7550</v>
      </c>
      <c r="AK33" s="119">
        <f t="shared" si="41"/>
        <v>875</v>
      </c>
      <c r="AL33" s="119">
        <f t="shared" si="41"/>
        <v>0</v>
      </c>
      <c r="AM33" s="119">
        <f t="shared" si="42"/>
        <v>75430</v>
      </c>
      <c r="AN33" s="119">
        <f t="shared" si="43"/>
        <v>3543</v>
      </c>
      <c r="AO33" s="118"/>
      <c r="AP33" s="118"/>
    </row>
    <row r="34" spans="1:42" s="121" customFormat="1" ht="30" customHeight="1">
      <c r="A34" s="134" t="s">
        <v>106</v>
      </c>
      <c r="B34" s="118"/>
      <c r="C34" s="118"/>
      <c r="D34" s="118"/>
      <c r="E34" s="119">
        <f t="shared" si="32"/>
        <v>0</v>
      </c>
      <c r="F34" s="118">
        <v>201</v>
      </c>
      <c r="G34" s="118"/>
      <c r="H34" s="118"/>
      <c r="I34" s="119">
        <f t="shared" si="33"/>
        <v>0</v>
      </c>
      <c r="J34" s="118"/>
      <c r="K34" s="118">
        <v>147395</v>
      </c>
      <c r="L34" s="118"/>
      <c r="M34" s="118">
        <v>54817</v>
      </c>
      <c r="N34" s="118">
        <v>1179</v>
      </c>
      <c r="O34" s="118"/>
      <c r="P34" s="120">
        <f t="shared" si="34"/>
        <v>203391</v>
      </c>
      <c r="Q34" s="118">
        <v>2558</v>
      </c>
      <c r="R34" s="118"/>
      <c r="S34" s="118"/>
      <c r="T34" s="118"/>
      <c r="U34" s="118"/>
      <c r="V34" s="118"/>
      <c r="W34" s="120">
        <f t="shared" si="35"/>
        <v>0</v>
      </c>
      <c r="X34" s="118"/>
      <c r="Y34" s="134" t="s">
        <v>107</v>
      </c>
      <c r="Z34" s="118"/>
      <c r="AA34" s="118"/>
      <c r="AB34" s="118"/>
      <c r="AC34" s="118"/>
      <c r="AD34" s="118"/>
      <c r="AE34" s="119">
        <f t="shared" si="36"/>
        <v>0</v>
      </c>
      <c r="AF34" s="118"/>
      <c r="AG34" s="119">
        <f t="shared" si="37"/>
        <v>0</v>
      </c>
      <c r="AH34" s="119">
        <f t="shared" si="38"/>
        <v>147395</v>
      </c>
      <c r="AI34" s="119">
        <f t="shared" si="39"/>
        <v>0</v>
      </c>
      <c r="AJ34" s="119">
        <f t="shared" si="40"/>
        <v>54817</v>
      </c>
      <c r="AK34" s="119">
        <f t="shared" si="41"/>
        <v>1179</v>
      </c>
      <c r="AL34" s="119">
        <f t="shared" si="41"/>
        <v>0</v>
      </c>
      <c r="AM34" s="119">
        <f t="shared" si="42"/>
        <v>203391</v>
      </c>
      <c r="AN34" s="119">
        <f t="shared" si="43"/>
        <v>2759</v>
      </c>
      <c r="AO34" s="118"/>
      <c r="AP34" s="118"/>
    </row>
    <row r="35" spans="1:42" s="121" customFormat="1" ht="30" customHeight="1">
      <c r="A35" s="134" t="s">
        <v>108</v>
      </c>
      <c r="B35" s="118"/>
      <c r="C35" s="118"/>
      <c r="D35" s="118"/>
      <c r="E35" s="119">
        <f t="shared" si="32"/>
        <v>0</v>
      </c>
      <c r="F35" s="118">
        <v>1035</v>
      </c>
      <c r="G35" s="118"/>
      <c r="H35" s="118"/>
      <c r="I35" s="119">
        <f t="shared" si="33"/>
        <v>0</v>
      </c>
      <c r="J35" s="118"/>
      <c r="K35" s="118">
        <v>124000</v>
      </c>
      <c r="L35" s="118"/>
      <c r="M35" s="118">
        <v>35800</v>
      </c>
      <c r="N35" s="118">
        <v>1527</v>
      </c>
      <c r="O35" s="118"/>
      <c r="P35" s="120">
        <f t="shared" si="34"/>
        <v>161327</v>
      </c>
      <c r="Q35" s="118">
        <v>1723</v>
      </c>
      <c r="R35" s="118"/>
      <c r="S35" s="118"/>
      <c r="T35" s="118"/>
      <c r="U35" s="118"/>
      <c r="V35" s="118"/>
      <c r="W35" s="120">
        <f t="shared" si="35"/>
        <v>0</v>
      </c>
      <c r="X35" s="118"/>
      <c r="Y35" s="134" t="s">
        <v>109</v>
      </c>
      <c r="Z35" s="118"/>
      <c r="AA35" s="118"/>
      <c r="AB35" s="118"/>
      <c r="AC35" s="118"/>
      <c r="AD35" s="118"/>
      <c r="AE35" s="119">
        <f t="shared" si="36"/>
        <v>0</v>
      </c>
      <c r="AF35" s="118"/>
      <c r="AG35" s="119">
        <f t="shared" si="37"/>
        <v>0</v>
      </c>
      <c r="AH35" s="119">
        <f t="shared" si="38"/>
        <v>124000</v>
      </c>
      <c r="AI35" s="119">
        <f t="shared" si="39"/>
        <v>0</v>
      </c>
      <c r="AJ35" s="119">
        <f t="shared" si="40"/>
        <v>35800</v>
      </c>
      <c r="AK35" s="119">
        <f t="shared" si="41"/>
        <v>1527</v>
      </c>
      <c r="AL35" s="119">
        <f t="shared" si="41"/>
        <v>0</v>
      </c>
      <c r="AM35" s="119">
        <f t="shared" si="42"/>
        <v>161327</v>
      </c>
      <c r="AN35" s="119">
        <f t="shared" si="43"/>
        <v>2758</v>
      </c>
      <c r="AO35" s="118"/>
      <c r="AP35" s="118"/>
    </row>
    <row r="36" spans="1:42" s="121" customFormat="1" ht="30" customHeight="1">
      <c r="A36" s="134" t="s">
        <v>110</v>
      </c>
      <c r="B36" s="118"/>
      <c r="C36" s="118"/>
      <c r="D36" s="118">
        <v>49</v>
      </c>
      <c r="E36" s="119">
        <f t="shared" si="32"/>
        <v>49</v>
      </c>
      <c r="F36" s="118">
        <v>3811</v>
      </c>
      <c r="G36" s="118"/>
      <c r="H36" s="118"/>
      <c r="I36" s="119">
        <f t="shared" si="33"/>
        <v>0</v>
      </c>
      <c r="J36" s="118"/>
      <c r="K36" s="118">
        <v>3200</v>
      </c>
      <c r="L36" s="118"/>
      <c r="M36" s="118">
        <v>1200</v>
      </c>
      <c r="N36" s="118">
        <v>337</v>
      </c>
      <c r="O36" s="118"/>
      <c r="P36" s="120">
        <f t="shared" si="34"/>
        <v>4737</v>
      </c>
      <c r="Q36" s="118"/>
      <c r="R36" s="118"/>
      <c r="S36" s="118"/>
      <c r="T36" s="118"/>
      <c r="U36" s="118"/>
      <c r="V36" s="118"/>
      <c r="W36" s="120">
        <f t="shared" si="35"/>
        <v>0</v>
      </c>
      <c r="X36" s="118"/>
      <c r="Y36" s="134" t="s">
        <v>111</v>
      </c>
      <c r="Z36" s="118"/>
      <c r="AA36" s="118"/>
      <c r="AB36" s="118"/>
      <c r="AC36" s="118"/>
      <c r="AD36" s="118"/>
      <c r="AE36" s="119">
        <f t="shared" si="36"/>
        <v>0</v>
      </c>
      <c r="AF36" s="118"/>
      <c r="AG36" s="119">
        <f t="shared" si="37"/>
        <v>0</v>
      </c>
      <c r="AH36" s="119">
        <f t="shared" si="38"/>
        <v>3200</v>
      </c>
      <c r="AI36" s="119">
        <f t="shared" si="39"/>
        <v>0</v>
      </c>
      <c r="AJ36" s="119">
        <f t="shared" si="40"/>
        <v>1200</v>
      </c>
      <c r="AK36" s="119">
        <f t="shared" si="41"/>
        <v>337</v>
      </c>
      <c r="AL36" s="119">
        <f t="shared" si="41"/>
        <v>49</v>
      </c>
      <c r="AM36" s="119">
        <f t="shared" si="42"/>
        <v>4786</v>
      </c>
      <c r="AN36" s="119">
        <f t="shared" si="43"/>
        <v>3811</v>
      </c>
      <c r="AO36" s="118"/>
      <c r="AP36" s="118"/>
    </row>
    <row r="37" spans="1:42" s="121" customFormat="1" ht="15" customHeight="1">
      <c r="A37" s="117"/>
      <c r="B37" s="118"/>
      <c r="C37" s="118"/>
      <c r="D37" s="118"/>
      <c r="E37" s="119"/>
      <c r="F37" s="119"/>
      <c r="G37" s="118"/>
      <c r="H37" s="118"/>
      <c r="I37" s="119"/>
      <c r="J37" s="118"/>
      <c r="K37" s="118"/>
      <c r="L37" s="118"/>
      <c r="M37" s="118"/>
      <c r="N37" s="118"/>
      <c r="O37" s="118"/>
      <c r="P37" s="120"/>
      <c r="Q37" s="118"/>
      <c r="R37" s="118"/>
      <c r="S37" s="118"/>
      <c r="T37" s="118"/>
      <c r="U37" s="118"/>
      <c r="V37" s="118"/>
      <c r="W37" s="120"/>
      <c r="X37" s="118"/>
      <c r="Y37" s="117"/>
      <c r="Z37" s="118"/>
      <c r="AA37" s="118"/>
      <c r="AB37" s="118"/>
      <c r="AC37" s="118"/>
      <c r="AD37" s="118"/>
      <c r="AE37" s="119"/>
      <c r="AF37" s="118"/>
      <c r="AG37" s="119"/>
      <c r="AH37" s="119"/>
      <c r="AI37" s="119"/>
      <c r="AJ37" s="119"/>
      <c r="AK37" s="119"/>
      <c r="AL37" s="119"/>
      <c r="AM37" s="119"/>
      <c r="AN37" s="119"/>
      <c r="AO37" s="126"/>
      <c r="AP37" s="126"/>
    </row>
    <row r="38" spans="1:42" s="137" customFormat="1" ht="30" customHeight="1">
      <c r="A38" s="113" t="s">
        <v>112</v>
      </c>
      <c r="B38" s="115">
        <f aca="true" t="shared" si="44" ref="B38:X38">B39</f>
        <v>0</v>
      </c>
      <c r="C38" s="115">
        <f t="shared" si="44"/>
        <v>41248000</v>
      </c>
      <c r="D38" s="115">
        <f t="shared" si="44"/>
        <v>410000</v>
      </c>
      <c r="E38" s="115">
        <f t="shared" si="44"/>
        <v>41658000</v>
      </c>
      <c r="F38" s="115">
        <f t="shared" si="44"/>
        <v>8850000</v>
      </c>
      <c r="G38" s="115">
        <f t="shared" si="44"/>
        <v>0</v>
      </c>
      <c r="H38" s="115">
        <f t="shared" si="44"/>
        <v>0</v>
      </c>
      <c r="I38" s="115">
        <f t="shared" si="44"/>
        <v>0</v>
      </c>
      <c r="J38" s="115">
        <f t="shared" si="44"/>
        <v>0</v>
      </c>
      <c r="K38" s="115">
        <f t="shared" si="44"/>
        <v>75218000</v>
      </c>
      <c r="L38" s="115">
        <f t="shared" si="44"/>
        <v>1000000</v>
      </c>
      <c r="M38" s="115">
        <f t="shared" si="44"/>
        <v>10000000</v>
      </c>
      <c r="N38" s="115">
        <f t="shared" si="44"/>
        <v>37790000</v>
      </c>
      <c r="O38" s="115">
        <f t="shared" si="44"/>
        <v>0</v>
      </c>
      <c r="P38" s="115">
        <f t="shared" si="44"/>
        <v>124008000</v>
      </c>
      <c r="Q38" s="115">
        <f t="shared" si="44"/>
        <v>0</v>
      </c>
      <c r="R38" s="115">
        <f t="shared" si="44"/>
        <v>0</v>
      </c>
      <c r="S38" s="115">
        <f t="shared" si="44"/>
        <v>0</v>
      </c>
      <c r="T38" s="115">
        <f t="shared" si="44"/>
        <v>0</v>
      </c>
      <c r="U38" s="115">
        <f t="shared" si="44"/>
        <v>0</v>
      </c>
      <c r="V38" s="115">
        <f t="shared" si="44"/>
        <v>0</v>
      </c>
      <c r="W38" s="115">
        <f t="shared" si="44"/>
        <v>0</v>
      </c>
      <c r="X38" s="115">
        <f t="shared" si="44"/>
        <v>0</v>
      </c>
      <c r="Y38" s="113" t="s">
        <v>112</v>
      </c>
      <c r="Z38" s="115">
        <f aca="true" t="shared" si="45" ref="Z38:AP38">Z39</f>
        <v>0</v>
      </c>
      <c r="AA38" s="115">
        <f t="shared" si="45"/>
        <v>0</v>
      </c>
      <c r="AB38" s="115">
        <f t="shared" si="45"/>
        <v>0</v>
      </c>
      <c r="AC38" s="115">
        <f t="shared" si="45"/>
        <v>0</v>
      </c>
      <c r="AD38" s="115">
        <f t="shared" si="45"/>
        <v>0</v>
      </c>
      <c r="AE38" s="115">
        <f t="shared" si="45"/>
        <v>0</v>
      </c>
      <c r="AF38" s="115">
        <f t="shared" si="45"/>
        <v>0</v>
      </c>
      <c r="AG38" s="115">
        <f t="shared" si="45"/>
        <v>0</v>
      </c>
      <c r="AH38" s="115">
        <f t="shared" si="45"/>
        <v>75218000</v>
      </c>
      <c r="AI38" s="115">
        <f t="shared" si="45"/>
        <v>1000000</v>
      </c>
      <c r="AJ38" s="115">
        <f t="shared" si="45"/>
        <v>10000000</v>
      </c>
      <c r="AK38" s="115">
        <f t="shared" si="45"/>
        <v>79038000</v>
      </c>
      <c r="AL38" s="115">
        <f t="shared" si="45"/>
        <v>410000</v>
      </c>
      <c r="AM38" s="115">
        <f t="shared" si="45"/>
        <v>165666000</v>
      </c>
      <c r="AN38" s="115">
        <f t="shared" si="45"/>
        <v>8850000</v>
      </c>
      <c r="AO38" s="119">
        <f t="shared" si="45"/>
        <v>0</v>
      </c>
      <c r="AP38" s="119">
        <f t="shared" si="45"/>
        <v>0</v>
      </c>
    </row>
    <row r="39" spans="1:42" s="121" customFormat="1" ht="30" customHeight="1">
      <c r="A39" s="139" t="s">
        <v>21</v>
      </c>
      <c r="B39" s="118"/>
      <c r="C39" s="118">
        <v>41248000</v>
      </c>
      <c r="D39" s="118">
        <v>410000</v>
      </c>
      <c r="E39" s="119">
        <f>SUM(B39:D39)</f>
        <v>41658000</v>
      </c>
      <c r="F39" s="118">
        <v>8850000</v>
      </c>
      <c r="G39" s="118"/>
      <c r="H39" s="118"/>
      <c r="I39" s="119">
        <f>SUM(G39:H39)</f>
        <v>0</v>
      </c>
      <c r="J39" s="118"/>
      <c r="K39" s="118">
        <v>75218000</v>
      </c>
      <c r="L39" s="118">
        <v>1000000</v>
      </c>
      <c r="M39" s="118">
        <v>10000000</v>
      </c>
      <c r="N39" s="118">
        <v>37790000</v>
      </c>
      <c r="O39" s="118"/>
      <c r="P39" s="120">
        <f>SUM(K39:O39)</f>
        <v>124008000</v>
      </c>
      <c r="Q39" s="118"/>
      <c r="R39" s="118"/>
      <c r="S39" s="118"/>
      <c r="T39" s="118"/>
      <c r="U39" s="118"/>
      <c r="V39" s="118"/>
      <c r="W39" s="120">
        <f>SUM(R39:V39)</f>
        <v>0</v>
      </c>
      <c r="X39" s="118"/>
      <c r="Y39" s="139" t="s">
        <v>21</v>
      </c>
      <c r="Z39" s="118"/>
      <c r="AA39" s="118"/>
      <c r="AB39" s="118"/>
      <c r="AC39" s="118"/>
      <c r="AD39" s="118"/>
      <c r="AE39" s="119">
        <f>SUM(Z39:AD39)</f>
        <v>0</v>
      </c>
      <c r="AF39" s="118"/>
      <c r="AG39" s="119">
        <f>B39+Z39</f>
        <v>0</v>
      </c>
      <c r="AH39" s="119">
        <f>K39+R39+AA39</f>
        <v>75218000</v>
      </c>
      <c r="AI39" s="119">
        <f>L39+S39</f>
        <v>1000000</v>
      </c>
      <c r="AJ39" s="119">
        <f>M39+T39+AB39</f>
        <v>10000000</v>
      </c>
      <c r="AK39" s="119">
        <f>C39+G39+N39+U39+AC39</f>
        <v>79038000</v>
      </c>
      <c r="AL39" s="119">
        <f>D39+H39+O39+V39+AD39</f>
        <v>410000</v>
      </c>
      <c r="AM39" s="119">
        <f>SUM(AG39:AL39)</f>
        <v>165666000</v>
      </c>
      <c r="AN39" s="119">
        <f>F39+J39+Q39+X39+AF39</f>
        <v>8850000</v>
      </c>
      <c r="AO39" s="118"/>
      <c r="AP39" s="118"/>
    </row>
    <row r="40" spans="1:42" s="121" customFormat="1" ht="15" customHeight="1">
      <c r="A40" s="139"/>
      <c r="B40" s="118"/>
      <c r="C40" s="118"/>
      <c r="D40" s="118"/>
      <c r="E40" s="119"/>
      <c r="F40" s="119"/>
      <c r="G40" s="118"/>
      <c r="H40" s="118"/>
      <c r="I40" s="119"/>
      <c r="J40" s="118"/>
      <c r="K40" s="118"/>
      <c r="L40" s="118"/>
      <c r="M40" s="118"/>
      <c r="N40" s="118"/>
      <c r="O40" s="118"/>
      <c r="P40" s="120"/>
      <c r="Q40" s="118"/>
      <c r="R40" s="118"/>
      <c r="S40" s="118"/>
      <c r="T40" s="118"/>
      <c r="U40" s="118"/>
      <c r="V40" s="118"/>
      <c r="W40" s="120"/>
      <c r="X40" s="118"/>
      <c r="Y40" s="139"/>
      <c r="Z40" s="118"/>
      <c r="AA40" s="118"/>
      <c r="AB40" s="118"/>
      <c r="AC40" s="118"/>
      <c r="AD40" s="118"/>
      <c r="AE40" s="119"/>
      <c r="AF40" s="118"/>
      <c r="AG40" s="119"/>
      <c r="AH40" s="119"/>
      <c r="AI40" s="119"/>
      <c r="AJ40" s="119"/>
      <c r="AK40" s="119"/>
      <c r="AL40" s="119"/>
      <c r="AM40" s="119"/>
      <c r="AN40" s="119"/>
      <c r="AO40" s="126"/>
      <c r="AP40" s="126"/>
    </row>
    <row r="41" spans="1:42" s="137" customFormat="1" ht="30" customHeight="1">
      <c r="A41" s="113" t="s">
        <v>113</v>
      </c>
      <c r="B41" s="115">
        <f aca="true" t="shared" si="46" ref="B41:X41">B42</f>
        <v>0</v>
      </c>
      <c r="C41" s="115">
        <f t="shared" si="46"/>
        <v>0</v>
      </c>
      <c r="D41" s="115">
        <f t="shared" si="46"/>
        <v>0</v>
      </c>
      <c r="E41" s="115">
        <f t="shared" si="46"/>
        <v>0</v>
      </c>
      <c r="F41" s="115">
        <f t="shared" si="46"/>
        <v>353</v>
      </c>
      <c r="G41" s="115">
        <f t="shared" si="46"/>
        <v>0</v>
      </c>
      <c r="H41" s="115">
        <f t="shared" si="46"/>
        <v>0</v>
      </c>
      <c r="I41" s="115">
        <f t="shared" si="46"/>
        <v>0</v>
      </c>
      <c r="J41" s="115">
        <f t="shared" si="46"/>
        <v>0</v>
      </c>
      <c r="K41" s="115">
        <f t="shared" si="46"/>
        <v>120</v>
      </c>
      <c r="L41" s="115">
        <f t="shared" si="46"/>
        <v>0</v>
      </c>
      <c r="M41" s="115">
        <f t="shared" si="46"/>
        <v>100</v>
      </c>
      <c r="N41" s="115">
        <f t="shared" si="46"/>
        <v>304</v>
      </c>
      <c r="O41" s="115">
        <f t="shared" si="46"/>
        <v>0</v>
      </c>
      <c r="P41" s="115">
        <f t="shared" si="46"/>
        <v>524</v>
      </c>
      <c r="Q41" s="115">
        <f t="shared" si="46"/>
        <v>289</v>
      </c>
      <c r="R41" s="115">
        <f t="shared" si="46"/>
        <v>0</v>
      </c>
      <c r="S41" s="115">
        <f t="shared" si="46"/>
        <v>0</v>
      </c>
      <c r="T41" s="115">
        <f t="shared" si="46"/>
        <v>0</v>
      </c>
      <c r="U41" s="115">
        <f t="shared" si="46"/>
        <v>0</v>
      </c>
      <c r="V41" s="115">
        <f t="shared" si="46"/>
        <v>0</v>
      </c>
      <c r="W41" s="115">
        <f t="shared" si="46"/>
        <v>0</v>
      </c>
      <c r="X41" s="115">
        <f t="shared" si="46"/>
        <v>0</v>
      </c>
      <c r="Y41" s="113" t="s">
        <v>113</v>
      </c>
      <c r="Z41" s="115">
        <f aca="true" t="shared" si="47" ref="Z41:AP41">Z42</f>
        <v>0</v>
      </c>
      <c r="AA41" s="115">
        <f t="shared" si="47"/>
        <v>0</v>
      </c>
      <c r="AB41" s="115">
        <f t="shared" si="47"/>
        <v>0</v>
      </c>
      <c r="AC41" s="115">
        <f t="shared" si="47"/>
        <v>0</v>
      </c>
      <c r="AD41" s="115">
        <f t="shared" si="47"/>
        <v>0</v>
      </c>
      <c r="AE41" s="115">
        <f t="shared" si="47"/>
        <v>0</v>
      </c>
      <c r="AF41" s="115">
        <f t="shared" si="47"/>
        <v>0</v>
      </c>
      <c r="AG41" s="115">
        <f t="shared" si="47"/>
        <v>0</v>
      </c>
      <c r="AH41" s="115">
        <f t="shared" si="47"/>
        <v>120</v>
      </c>
      <c r="AI41" s="115">
        <f t="shared" si="47"/>
        <v>0</v>
      </c>
      <c r="AJ41" s="115">
        <f t="shared" si="47"/>
        <v>100</v>
      </c>
      <c r="AK41" s="115">
        <f t="shared" si="47"/>
        <v>304</v>
      </c>
      <c r="AL41" s="115">
        <f t="shared" si="47"/>
        <v>0</v>
      </c>
      <c r="AM41" s="115">
        <f t="shared" si="47"/>
        <v>524</v>
      </c>
      <c r="AN41" s="115">
        <f t="shared" si="47"/>
        <v>642</v>
      </c>
      <c r="AO41" s="119">
        <f t="shared" si="47"/>
        <v>0</v>
      </c>
      <c r="AP41" s="119">
        <f t="shared" si="47"/>
        <v>0</v>
      </c>
    </row>
    <row r="42" spans="1:42" s="121" customFormat="1" ht="30" customHeight="1">
      <c r="A42" s="139" t="s">
        <v>9</v>
      </c>
      <c r="B42" s="118"/>
      <c r="C42" s="118"/>
      <c r="D42" s="118"/>
      <c r="E42" s="119">
        <f>SUM(B42:D42)</f>
        <v>0</v>
      </c>
      <c r="F42" s="118">
        <v>353</v>
      </c>
      <c r="G42" s="118"/>
      <c r="H42" s="118"/>
      <c r="I42" s="119">
        <f>SUM(G42:H42)</f>
        <v>0</v>
      </c>
      <c r="J42" s="118"/>
      <c r="K42" s="118">
        <v>120</v>
      </c>
      <c r="L42" s="118"/>
      <c r="M42" s="118">
        <v>100</v>
      </c>
      <c r="N42" s="118">
        <v>304</v>
      </c>
      <c r="O42" s="118"/>
      <c r="P42" s="120">
        <f>SUM(K42:O42)</f>
        <v>524</v>
      </c>
      <c r="Q42" s="118">
        <v>289</v>
      </c>
      <c r="R42" s="118"/>
      <c r="S42" s="118"/>
      <c r="T42" s="118"/>
      <c r="U42" s="118"/>
      <c r="V42" s="118"/>
      <c r="W42" s="120">
        <f>SUM(R42:V42)</f>
        <v>0</v>
      </c>
      <c r="X42" s="118"/>
      <c r="Y42" s="139" t="s">
        <v>9</v>
      </c>
      <c r="Z42" s="118"/>
      <c r="AA42" s="118"/>
      <c r="AB42" s="118"/>
      <c r="AC42" s="118"/>
      <c r="AD42" s="118"/>
      <c r="AE42" s="119">
        <f>SUM(Z42:AD42)</f>
        <v>0</v>
      </c>
      <c r="AF42" s="118"/>
      <c r="AG42" s="119">
        <f>B42+Z42</f>
        <v>0</v>
      </c>
      <c r="AH42" s="119">
        <f>K42+R42+AA42</f>
        <v>120</v>
      </c>
      <c r="AI42" s="119">
        <f>L42+S42</f>
        <v>0</v>
      </c>
      <c r="AJ42" s="119">
        <f>M42+T42+AB42</f>
        <v>100</v>
      </c>
      <c r="AK42" s="119">
        <f>C42+G42+N42+U42+AC42</f>
        <v>304</v>
      </c>
      <c r="AL42" s="119">
        <f>D42+H42+O42+V42+AD42</f>
        <v>0</v>
      </c>
      <c r="AM42" s="119">
        <f>SUM(AG42:AL42)</f>
        <v>524</v>
      </c>
      <c r="AN42" s="119">
        <f>F42+J42+Q42+X42+AF42</f>
        <v>642</v>
      </c>
      <c r="AO42" s="118"/>
      <c r="AP42" s="118"/>
    </row>
    <row r="43" spans="1:42" s="121" customFormat="1" ht="15" customHeight="1">
      <c r="A43" s="135"/>
      <c r="B43" s="118"/>
      <c r="C43" s="118"/>
      <c r="D43" s="118"/>
      <c r="E43" s="119"/>
      <c r="F43" s="119"/>
      <c r="G43" s="118"/>
      <c r="H43" s="118"/>
      <c r="I43" s="119"/>
      <c r="J43" s="118"/>
      <c r="K43" s="118"/>
      <c r="L43" s="118"/>
      <c r="M43" s="118"/>
      <c r="N43" s="118"/>
      <c r="O43" s="118"/>
      <c r="P43" s="136"/>
      <c r="Q43" s="118"/>
      <c r="R43" s="118"/>
      <c r="S43" s="118"/>
      <c r="T43" s="118"/>
      <c r="U43" s="118"/>
      <c r="V43" s="118"/>
      <c r="W43" s="136"/>
      <c r="X43" s="118"/>
      <c r="Y43" s="135"/>
      <c r="Z43" s="118"/>
      <c r="AA43" s="118"/>
      <c r="AB43" s="118"/>
      <c r="AC43" s="118"/>
      <c r="AD43" s="118"/>
      <c r="AE43" s="119"/>
      <c r="AF43" s="118"/>
      <c r="AG43" s="119"/>
      <c r="AH43" s="119"/>
      <c r="AI43" s="119"/>
      <c r="AJ43" s="119"/>
      <c r="AK43" s="119"/>
      <c r="AL43" s="119"/>
      <c r="AM43" s="119"/>
      <c r="AN43" s="119"/>
      <c r="AO43" s="126"/>
      <c r="AP43" s="126"/>
    </row>
    <row r="44" spans="1:59" s="137" customFormat="1" ht="30" customHeight="1">
      <c r="A44" s="113" t="s">
        <v>114</v>
      </c>
      <c r="B44" s="115">
        <f aca="true" t="shared" si="48" ref="B44:X44">B45</f>
        <v>0</v>
      </c>
      <c r="C44" s="115">
        <f t="shared" si="48"/>
        <v>0</v>
      </c>
      <c r="D44" s="115">
        <f t="shared" si="48"/>
        <v>0</v>
      </c>
      <c r="E44" s="115">
        <f t="shared" si="48"/>
        <v>0</v>
      </c>
      <c r="F44" s="115">
        <f t="shared" si="48"/>
        <v>178</v>
      </c>
      <c r="G44" s="115">
        <f t="shared" si="48"/>
        <v>13840</v>
      </c>
      <c r="H44" s="115">
        <f t="shared" si="48"/>
        <v>0</v>
      </c>
      <c r="I44" s="115">
        <f t="shared" si="48"/>
        <v>13840</v>
      </c>
      <c r="J44" s="115">
        <f t="shared" si="48"/>
        <v>0</v>
      </c>
      <c r="K44" s="115">
        <f t="shared" si="48"/>
        <v>0</v>
      </c>
      <c r="L44" s="115">
        <f t="shared" si="48"/>
        <v>0</v>
      </c>
      <c r="M44" s="115">
        <f t="shared" si="48"/>
        <v>0</v>
      </c>
      <c r="N44" s="115">
        <f t="shared" si="48"/>
        <v>286</v>
      </c>
      <c r="O44" s="115">
        <f t="shared" si="48"/>
        <v>0</v>
      </c>
      <c r="P44" s="115">
        <f t="shared" si="48"/>
        <v>286</v>
      </c>
      <c r="Q44" s="115">
        <f t="shared" si="48"/>
        <v>28</v>
      </c>
      <c r="R44" s="115">
        <f t="shared" si="48"/>
        <v>0</v>
      </c>
      <c r="S44" s="115">
        <f t="shared" si="48"/>
        <v>0</v>
      </c>
      <c r="T44" s="115">
        <f t="shared" si="48"/>
        <v>0</v>
      </c>
      <c r="U44" s="115">
        <f t="shared" si="48"/>
        <v>0</v>
      </c>
      <c r="V44" s="115">
        <f t="shared" si="48"/>
        <v>0</v>
      </c>
      <c r="W44" s="115">
        <f t="shared" si="48"/>
        <v>0</v>
      </c>
      <c r="X44" s="115">
        <f t="shared" si="48"/>
        <v>0</v>
      </c>
      <c r="Y44" s="113" t="s">
        <v>114</v>
      </c>
      <c r="Z44" s="115">
        <f aca="true" t="shared" si="49" ref="Z44:AP44">Z45</f>
        <v>0</v>
      </c>
      <c r="AA44" s="115">
        <f t="shared" si="49"/>
        <v>0</v>
      </c>
      <c r="AB44" s="115">
        <f t="shared" si="49"/>
        <v>0</v>
      </c>
      <c r="AC44" s="115">
        <f t="shared" si="49"/>
        <v>0</v>
      </c>
      <c r="AD44" s="115">
        <f t="shared" si="49"/>
        <v>0</v>
      </c>
      <c r="AE44" s="115">
        <f t="shared" si="49"/>
        <v>0</v>
      </c>
      <c r="AF44" s="115">
        <f t="shared" si="49"/>
        <v>0</v>
      </c>
      <c r="AG44" s="115">
        <f t="shared" si="49"/>
        <v>0</v>
      </c>
      <c r="AH44" s="115">
        <f t="shared" si="49"/>
        <v>0</v>
      </c>
      <c r="AI44" s="115">
        <f t="shared" si="49"/>
        <v>0</v>
      </c>
      <c r="AJ44" s="115">
        <f t="shared" si="49"/>
        <v>0</v>
      </c>
      <c r="AK44" s="115">
        <f t="shared" si="49"/>
        <v>14126</v>
      </c>
      <c r="AL44" s="115">
        <f t="shared" si="49"/>
        <v>0</v>
      </c>
      <c r="AM44" s="115">
        <f t="shared" si="49"/>
        <v>14126</v>
      </c>
      <c r="AN44" s="115">
        <f t="shared" si="49"/>
        <v>206</v>
      </c>
      <c r="AO44" s="115">
        <f t="shared" si="49"/>
        <v>0</v>
      </c>
      <c r="AP44" s="115">
        <f t="shared" si="49"/>
        <v>0</v>
      </c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</row>
    <row r="45" spans="1:42" s="121" customFormat="1" ht="30" customHeight="1">
      <c r="A45" s="117" t="s">
        <v>10</v>
      </c>
      <c r="B45" s="118"/>
      <c r="C45" s="118"/>
      <c r="D45" s="118"/>
      <c r="E45" s="119">
        <f>SUM(B45:D45)</f>
        <v>0</v>
      </c>
      <c r="F45" s="118">
        <v>178</v>
      </c>
      <c r="G45" s="118">
        <v>13840</v>
      </c>
      <c r="H45" s="118"/>
      <c r="I45" s="119">
        <f>SUM(G45:H45)</f>
        <v>13840</v>
      </c>
      <c r="J45" s="118"/>
      <c r="K45" s="118"/>
      <c r="L45" s="118"/>
      <c r="M45" s="118"/>
      <c r="N45" s="118">
        <v>286</v>
      </c>
      <c r="O45" s="118"/>
      <c r="P45" s="120">
        <f>SUM(K45:O45)</f>
        <v>286</v>
      </c>
      <c r="Q45" s="118">
        <v>28</v>
      </c>
      <c r="R45" s="118"/>
      <c r="S45" s="118"/>
      <c r="T45" s="118"/>
      <c r="U45" s="118"/>
      <c r="V45" s="118"/>
      <c r="W45" s="120">
        <f>SUM(R45:V45)</f>
        <v>0</v>
      </c>
      <c r="X45" s="118"/>
      <c r="Y45" s="117" t="s">
        <v>10</v>
      </c>
      <c r="Z45" s="118"/>
      <c r="AA45" s="118"/>
      <c r="AB45" s="118"/>
      <c r="AC45" s="118"/>
      <c r="AD45" s="118"/>
      <c r="AE45" s="119">
        <f>SUM(Z45:AD45)</f>
        <v>0</v>
      </c>
      <c r="AF45" s="118"/>
      <c r="AG45" s="119">
        <f>B45+Z45</f>
        <v>0</v>
      </c>
      <c r="AH45" s="119">
        <f>K45+R45+AA45</f>
        <v>0</v>
      </c>
      <c r="AI45" s="119">
        <f>L45+S45</f>
        <v>0</v>
      </c>
      <c r="AJ45" s="119">
        <f>M45+T45+AB45</f>
        <v>0</v>
      </c>
      <c r="AK45" s="119">
        <f>C45+G45+N45+U45+AC45</f>
        <v>14126</v>
      </c>
      <c r="AL45" s="119">
        <f>D45+H45+O45+V45+AD45</f>
        <v>0</v>
      </c>
      <c r="AM45" s="119">
        <f>SUM(AG45:AL45)</f>
        <v>14126</v>
      </c>
      <c r="AN45" s="119">
        <f>F45+J45+Q45+X45+AF45</f>
        <v>206</v>
      </c>
      <c r="AO45" s="118"/>
      <c r="AP45" s="118"/>
    </row>
    <row r="46" spans="1:42" s="121" customFormat="1" ht="15" customHeight="1">
      <c r="A46" s="117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20"/>
      <c r="Q46" s="119"/>
      <c r="R46" s="119"/>
      <c r="S46" s="119"/>
      <c r="T46" s="119"/>
      <c r="U46" s="119"/>
      <c r="V46" s="119"/>
      <c r="W46" s="120"/>
      <c r="X46" s="119"/>
      <c r="Y46" s="117"/>
      <c r="Z46" s="119"/>
      <c r="AA46" s="119"/>
      <c r="AB46" s="119"/>
      <c r="AC46" s="119"/>
      <c r="AD46" s="119"/>
      <c r="AE46" s="119"/>
      <c r="AF46" s="118"/>
      <c r="AG46" s="119"/>
      <c r="AH46" s="119"/>
      <c r="AI46" s="119"/>
      <c r="AJ46" s="119"/>
      <c r="AK46" s="119"/>
      <c r="AL46" s="119"/>
      <c r="AM46" s="119"/>
      <c r="AN46" s="119"/>
      <c r="AO46" s="126"/>
      <c r="AP46" s="126"/>
    </row>
    <row r="47" spans="1:42" s="121" customFormat="1" ht="15" customHeight="1">
      <c r="A47" s="117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20"/>
      <c r="Q47" s="119"/>
      <c r="R47" s="119"/>
      <c r="S47" s="119"/>
      <c r="T47" s="119"/>
      <c r="U47" s="119"/>
      <c r="V47" s="119"/>
      <c r="W47" s="120"/>
      <c r="X47" s="119"/>
      <c r="Y47" s="117"/>
      <c r="Z47" s="119"/>
      <c r="AA47" s="119"/>
      <c r="AB47" s="119"/>
      <c r="AC47" s="119"/>
      <c r="AD47" s="119"/>
      <c r="AE47" s="119"/>
      <c r="AF47" s="118"/>
      <c r="AG47" s="119"/>
      <c r="AH47" s="119"/>
      <c r="AI47" s="119"/>
      <c r="AJ47" s="119"/>
      <c r="AK47" s="119"/>
      <c r="AL47" s="119"/>
      <c r="AM47" s="119"/>
      <c r="AN47" s="119"/>
      <c r="AO47" s="126"/>
      <c r="AP47" s="126"/>
    </row>
    <row r="48" spans="1:42" s="121" customFormat="1" ht="15" customHeight="1">
      <c r="A48" s="117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20"/>
      <c r="Q48" s="119"/>
      <c r="R48" s="119"/>
      <c r="S48" s="119"/>
      <c r="T48" s="119"/>
      <c r="U48" s="119"/>
      <c r="V48" s="119"/>
      <c r="W48" s="120"/>
      <c r="X48" s="119"/>
      <c r="Y48" s="117"/>
      <c r="Z48" s="119"/>
      <c r="AA48" s="119"/>
      <c r="AB48" s="119"/>
      <c r="AC48" s="119"/>
      <c r="AD48" s="119"/>
      <c r="AE48" s="119"/>
      <c r="AF48" s="118"/>
      <c r="AG48" s="119"/>
      <c r="AH48" s="119"/>
      <c r="AI48" s="119"/>
      <c r="AJ48" s="119"/>
      <c r="AK48" s="119"/>
      <c r="AL48" s="119"/>
      <c r="AM48" s="119"/>
      <c r="AN48" s="119"/>
      <c r="AO48" s="126"/>
      <c r="AP48" s="126"/>
    </row>
    <row r="49" spans="1:42" s="121" customFormat="1" ht="15" customHeight="1">
      <c r="A49" s="117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20"/>
      <c r="Q49" s="119"/>
      <c r="R49" s="119"/>
      <c r="S49" s="119"/>
      <c r="T49" s="119"/>
      <c r="U49" s="119"/>
      <c r="V49" s="119"/>
      <c r="W49" s="120"/>
      <c r="X49" s="119"/>
      <c r="Y49" s="117"/>
      <c r="Z49" s="119"/>
      <c r="AA49" s="119"/>
      <c r="AB49" s="119"/>
      <c r="AC49" s="119"/>
      <c r="AD49" s="119"/>
      <c r="AE49" s="119"/>
      <c r="AF49" s="118"/>
      <c r="AG49" s="119"/>
      <c r="AH49" s="119"/>
      <c r="AI49" s="119"/>
      <c r="AJ49" s="119"/>
      <c r="AK49" s="119"/>
      <c r="AL49" s="119"/>
      <c r="AM49" s="119"/>
      <c r="AN49" s="119"/>
      <c r="AO49" s="126"/>
      <c r="AP49" s="126"/>
    </row>
    <row r="50" spans="1:42" s="121" customFormat="1" ht="15" customHeight="1">
      <c r="A50" s="117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20"/>
      <c r="Q50" s="119"/>
      <c r="R50" s="119"/>
      <c r="S50" s="119"/>
      <c r="T50" s="119"/>
      <c r="U50" s="119"/>
      <c r="V50" s="119"/>
      <c r="W50" s="120"/>
      <c r="X50" s="119"/>
      <c r="Y50" s="117"/>
      <c r="Z50" s="119"/>
      <c r="AA50" s="119"/>
      <c r="AB50" s="119"/>
      <c r="AC50" s="119"/>
      <c r="AD50" s="119"/>
      <c r="AE50" s="119"/>
      <c r="AF50" s="118"/>
      <c r="AG50" s="119"/>
      <c r="AH50" s="119"/>
      <c r="AI50" s="119"/>
      <c r="AJ50" s="119"/>
      <c r="AK50" s="119"/>
      <c r="AL50" s="119"/>
      <c r="AM50" s="119"/>
      <c r="AN50" s="119"/>
      <c r="AO50" s="126"/>
      <c r="AP50" s="126"/>
    </row>
    <row r="51" spans="1:42" s="121" customFormat="1" ht="15" customHeight="1">
      <c r="A51" s="117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20"/>
      <c r="Q51" s="119"/>
      <c r="R51" s="119"/>
      <c r="S51" s="119"/>
      <c r="T51" s="119"/>
      <c r="U51" s="119"/>
      <c r="V51" s="119"/>
      <c r="W51" s="120"/>
      <c r="X51" s="119"/>
      <c r="Y51" s="117"/>
      <c r="Z51" s="119"/>
      <c r="AA51" s="119"/>
      <c r="AB51" s="119"/>
      <c r="AC51" s="119"/>
      <c r="AD51" s="119"/>
      <c r="AE51" s="119"/>
      <c r="AF51" s="118"/>
      <c r="AG51" s="119"/>
      <c r="AH51" s="119"/>
      <c r="AI51" s="119"/>
      <c r="AJ51" s="119"/>
      <c r="AK51" s="119"/>
      <c r="AL51" s="119"/>
      <c r="AM51" s="119"/>
      <c r="AN51" s="119"/>
      <c r="AO51" s="126"/>
      <c r="AP51" s="126"/>
    </row>
    <row r="52" spans="1:42" s="121" customFormat="1" ht="15" customHeight="1">
      <c r="A52" s="117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20"/>
      <c r="Q52" s="119"/>
      <c r="R52" s="119"/>
      <c r="S52" s="119"/>
      <c r="T52" s="119"/>
      <c r="U52" s="119"/>
      <c r="V52" s="119"/>
      <c r="W52" s="120"/>
      <c r="X52" s="119"/>
      <c r="Y52" s="117"/>
      <c r="Z52" s="119"/>
      <c r="AA52" s="119"/>
      <c r="AB52" s="119"/>
      <c r="AC52" s="119"/>
      <c r="AD52" s="119"/>
      <c r="AE52" s="119"/>
      <c r="AF52" s="118"/>
      <c r="AG52" s="119"/>
      <c r="AH52" s="119"/>
      <c r="AI52" s="119"/>
      <c r="AJ52" s="119"/>
      <c r="AK52" s="119"/>
      <c r="AL52" s="119"/>
      <c r="AM52" s="119"/>
      <c r="AN52" s="119"/>
      <c r="AO52" s="126"/>
      <c r="AP52" s="126"/>
    </row>
    <row r="53" spans="1:42" s="121" customFormat="1" ht="15" customHeight="1">
      <c r="A53" s="140"/>
      <c r="B53" s="118"/>
      <c r="C53" s="118"/>
      <c r="D53" s="118"/>
      <c r="E53" s="119"/>
      <c r="F53" s="118"/>
      <c r="G53" s="118"/>
      <c r="H53" s="118"/>
      <c r="I53" s="119"/>
      <c r="J53" s="118"/>
      <c r="K53" s="118"/>
      <c r="L53" s="118"/>
      <c r="M53" s="118"/>
      <c r="N53" s="118"/>
      <c r="O53" s="118"/>
      <c r="P53" s="136"/>
      <c r="Q53" s="118"/>
      <c r="R53" s="118"/>
      <c r="S53" s="118"/>
      <c r="T53" s="118"/>
      <c r="U53" s="118"/>
      <c r="V53" s="118"/>
      <c r="W53" s="136"/>
      <c r="X53" s="118"/>
      <c r="Y53" s="140"/>
      <c r="Z53" s="118"/>
      <c r="AA53" s="118"/>
      <c r="AB53" s="118"/>
      <c r="AC53" s="118"/>
      <c r="AD53" s="118"/>
      <c r="AE53" s="119"/>
      <c r="AF53" s="118"/>
      <c r="AG53" s="119"/>
      <c r="AH53" s="119"/>
      <c r="AI53" s="119"/>
      <c r="AJ53" s="119"/>
      <c r="AK53" s="119"/>
      <c r="AL53" s="119"/>
      <c r="AM53" s="119"/>
      <c r="AN53" s="119"/>
      <c r="AO53" s="126"/>
      <c r="AP53" s="126"/>
    </row>
    <row r="54" spans="1:42" s="137" customFormat="1" ht="39.75" customHeight="1">
      <c r="A54" s="141" t="s">
        <v>115</v>
      </c>
      <c r="B54" s="142">
        <f aca="true" t="shared" si="50" ref="B54:X54">B9+B12+B21+B30+B38+B41+B44</f>
        <v>9142357</v>
      </c>
      <c r="C54" s="142">
        <f t="shared" si="50"/>
        <v>133723922</v>
      </c>
      <c r="D54" s="142">
        <f t="shared" si="50"/>
        <v>814237</v>
      </c>
      <c r="E54" s="142">
        <f t="shared" si="50"/>
        <v>143680516</v>
      </c>
      <c r="F54" s="142">
        <f t="shared" si="50"/>
        <v>19670032</v>
      </c>
      <c r="G54" s="142">
        <f t="shared" si="50"/>
        <v>349469</v>
      </c>
      <c r="H54" s="142">
        <f t="shared" si="50"/>
        <v>0</v>
      </c>
      <c r="I54" s="142">
        <f t="shared" si="50"/>
        <v>349469</v>
      </c>
      <c r="J54" s="142">
        <f t="shared" si="50"/>
        <v>38991</v>
      </c>
      <c r="K54" s="142">
        <f t="shared" si="50"/>
        <v>81703938</v>
      </c>
      <c r="L54" s="142">
        <f t="shared" si="50"/>
        <v>1001740</v>
      </c>
      <c r="M54" s="142">
        <f t="shared" si="50"/>
        <v>11249510</v>
      </c>
      <c r="N54" s="142">
        <f t="shared" si="50"/>
        <v>38423518</v>
      </c>
      <c r="O54" s="142">
        <f t="shared" si="50"/>
        <v>5410421</v>
      </c>
      <c r="P54" s="142">
        <f t="shared" si="50"/>
        <v>137789127</v>
      </c>
      <c r="Q54" s="142">
        <f t="shared" si="50"/>
        <v>1020306</v>
      </c>
      <c r="R54" s="142">
        <f t="shared" si="50"/>
        <v>154235</v>
      </c>
      <c r="S54" s="142">
        <f t="shared" si="50"/>
        <v>0</v>
      </c>
      <c r="T54" s="142">
        <f t="shared" si="50"/>
        <v>13189</v>
      </c>
      <c r="U54" s="142">
        <f t="shared" si="50"/>
        <v>57868</v>
      </c>
      <c r="V54" s="142">
        <f t="shared" si="50"/>
        <v>0</v>
      </c>
      <c r="W54" s="142">
        <f t="shared" si="50"/>
        <v>225292</v>
      </c>
      <c r="X54" s="142">
        <f t="shared" si="50"/>
        <v>75404</v>
      </c>
      <c r="Y54" s="141" t="s">
        <v>115</v>
      </c>
      <c r="Z54" s="142">
        <f aca="true" t="shared" si="51" ref="Z54:AP54">Z9+Z12+Z21+Z30+Z38+Z41+Z44</f>
        <v>160103</v>
      </c>
      <c r="AA54" s="142">
        <f t="shared" si="51"/>
        <v>0</v>
      </c>
      <c r="AB54" s="142">
        <f t="shared" si="51"/>
        <v>1419</v>
      </c>
      <c r="AC54" s="142">
        <f t="shared" si="51"/>
        <v>34417</v>
      </c>
      <c r="AD54" s="142">
        <f t="shared" si="51"/>
        <v>53373</v>
      </c>
      <c r="AE54" s="142">
        <f t="shared" si="51"/>
        <v>249312</v>
      </c>
      <c r="AF54" s="142">
        <f t="shared" si="51"/>
        <v>15648</v>
      </c>
      <c r="AG54" s="142">
        <f t="shared" si="51"/>
        <v>9302460</v>
      </c>
      <c r="AH54" s="142">
        <f t="shared" si="51"/>
        <v>81858173</v>
      </c>
      <c r="AI54" s="142">
        <f t="shared" si="51"/>
        <v>1001740</v>
      </c>
      <c r="AJ54" s="142">
        <f t="shared" si="51"/>
        <v>11264118</v>
      </c>
      <c r="AK54" s="142">
        <f t="shared" si="51"/>
        <v>172589194</v>
      </c>
      <c r="AL54" s="142">
        <f t="shared" si="51"/>
        <v>6278031</v>
      </c>
      <c r="AM54" s="142">
        <f t="shared" si="51"/>
        <v>282293716</v>
      </c>
      <c r="AN54" s="142">
        <f t="shared" si="51"/>
        <v>20820381</v>
      </c>
      <c r="AO54" s="142">
        <f t="shared" si="51"/>
        <v>0</v>
      </c>
      <c r="AP54" s="142">
        <f t="shared" si="51"/>
        <v>0</v>
      </c>
    </row>
    <row r="55" spans="1:42" s="121" customFormat="1" ht="15" customHeight="1" thickBot="1">
      <c r="A55" s="143"/>
      <c r="B55" s="144"/>
      <c r="C55" s="144"/>
      <c r="D55" s="144"/>
      <c r="E55" s="145"/>
      <c r="F55" s="144"/>
      <c r="G55" s="144"/>
      <c r="H55" s="144"/>
      <c r="I55" s="145"/>
      <c r="J55" s="144"/>
      <c r="K55" s="144"/>
      <c r="L55" s="144"/>
      <c r="M55" s="144"/>
      <c r="N55" s="144"/>
      <c r="O55" s="144"/>
      <c r="P55" s="145"/>
      <c r="Q55" s="144"/>
      <c r="R55" s="144"/>
      <c r="S55" s="144"/>
      <c r="T55" s="144"/>
      <c r="U55" s="144"/>
      <c r="V55" s="144"/>
      <c r="W55" s="145"/>
      <c r="X55" s="144"/>
      <c r="Y55" s="145"/>
      <c r="Z55" s="144"/>
      <c r="AA55" s="144"/>
      <c r="AB55" s="144"/>
      <c r="AC55" s="144"/>
      <c r="AD55" s="144"/>
      <c r="AE55" s="145"/>
      <c r="AF55" s="144"/>
      <c r="AG55" s="145"/>
      <c r="AH55" s="145"/>
      <c r="AI55" s="145"/>
      <c r="AJ55" s="145"/>
      <c r="AK55" s="145"/>
      <c r="AL55" s="145"/>
      <c r="AM55" s="145"/>
      <c r="AN55" s="145"/>
      <c r="AO55" s="126"/>
      <c r="AP55" s="126"/>
    </row>
    <row r="56" spans="1:25" s="121" customFormat="1" ht="20.25" customHeight="1">
      <c r="A56" s="146"/>
      <c r="B56" s="147"/>
      <c r="H56" s="148"/>
      <c r="N56" s="148"/>
      <c r="O56" s="148"/>
      <c r="P56" s="149"/>
      <c r="Q56" s="148"/>
      <c r="R56" s="148"/>
      <c r="S56" s="148"/>
      <c r="Y56" s="137"/>
    </row>
    <row r="57" spans="1:41" s="121" customFormat="1" ht="18" customHeight="1">
      <c r="A57" s="150"/>
      <c r="B57" s="132"/>
      <c r="P57" s="151"/>
      <c r="Y57" s="137"/>
      <c r="AO57" s="152"/>
    </row>
    <row r="58" spans="1:2" ht="18" customHeight="1">
      <c r="A58" s="153"/>
      <c r="B58" s="154"/>
    </row>
    <row r="59" ht="18" customHeight="1">
      <c r="A59" s="158"/>
    </row>
    <row r="60" ht="15" customHeight="1">
      <c r="A60" s="158"/>
    </row>
    <row r="61" ht="15" customHeight="1">
      <c r="A61" s="158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143" ht="14.25" customHeight="1"/>
  </sheetData>
  <mergeCells count="15">
    <mergeCell ref="AG2:AK2"/>
    <mergeCell ref="A4:A7"/>
    <mergeCell ref="Y4:Y7"/>
    <mergeCell ref="G6:J6"/>
    <mergeCell ref="K2:P2"/>
    <mergeCell ref="C2:J2"/>
    <mergeCell ref="AA2:AF2"/>
    <mergeCell ref="K6:Q6"/>
    <mergeCell ref="R6:X6"/>
    <mergeCell ref="AG5:AN6"/>
    <mergeCell ref="B6:F6"/>
    <mergeCell ref="Z6:AF6"/>
    <mergeCell ref="B5:J5"/>
    <mergeCell ref="K5:X5"/>
    <mergeCell ref="Z5:AF5"/>
  </mergeCells>
  <printOptions horizontalCentered="1"/>
  <pageMargins left="0.5905511811023623" right="0.5905511811023623" top="0.5905511811023623" bottom="0.3937007874015748" header="0" footer="0"/>
  <pageSetup fitToWidth="4" horizontalDpi="300" verticalDpi="300" orientation="portrait" pageOrder="overThenDown" paperSize="9" scale="47" r:id="rId1"/>
  <colBreaks count="3" manualBreakCount="3">
    <brk id="10" max="56" man="1"/>
    <brk id="24" max="56" man="1"/>
    <brk id="3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李慧君</cp:lastModifiedBy>
  <cp:lastPrinted>2006-04-23T13:25:00Z</cp:lastPrinted>
  <dcterms:created xsi:type="dcterms:W3CDTF">1998-02-14T06:51:05Z</dcterms:created>
  <dcterms:modified xsi:type="dcterms:W3CDTF">2006-05-09T07:33:31Z</dcterms:modified>
  <cp:category/>
  <cp:version/>
  <cp:contentType/>
  <cp:contentStatus/>
</cp:coreProperties>
</file>