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<sst xmlns="http://schemas.openxmlformats.org/spreadsheetml/2006/main" count="50" uniqueCount="50">
  <si>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135      資      產      變          賣      綜     計     表　</t>
  </si>
  <si>
    <t>　　　　　　單位:新臺幣元</t>
  </si>
  <si>
    <t xml:space="preserve"> 機   關   名   稱</t>
  </si>
  <si>
    <t>決　　　　　             　　    算 　　　　　　　                  數</t>
  </si>
  <si>
    <r>
      <t>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虧(-)
預   算   數</t>
    </r>
  </si>
  <si>
    <t>比　較　增　減</t>
  </si>
  <si>
    <t>帳  　　面  　　價　 　值</t>
  </si>
  <si>
    <t>　變　　　　賣　　　　　收　　　　入</t>
  </si>
  <si>
    <t>變賣盈虧(-)</t>
  </si>
  <si>
    <t>金　　額</t>
  </si>
  <si>
    <t>％</t>
  </si>
  <si>
    <t>成本或重估價值</t>
  </si>
  <si>
    <t>已提折舊額</t>
  </si>
  <si>
    <t>減損調整數</t>
  </si>
  <si>
    <t>淨額</t>
  </si>
  <si>
    <t>總收入</t>
  </si>
  <si>
    <t>處理費用</t>
  </si>
  <si>
    <t>淨收入</t>
  </si>
  <si>
    <t>行政院主管</t>
  </si>
  <si>
    <t>中央銀行</t>
  </si>
  <si>
    <t>經 濟 部 主 管</t>
  </si>
  <si>
    <t>台灣糖業股份有限公司</t>
  </si>
  <si>
    <t>中國造船股份有限公司
（台灣國際造船股份有限公司）</t>
  </si>
  <si>
    <t>中國石油股份有限公司
（台灣中油股份有限公司）</t>
  </si>
  <si>
    <t>台灣電力股份有限公司</t>
  </si>
  <si>
    <t>漢翔航空工業股份有限公司</t>
  </si>
  <si>
    <t>臺灣省自來水股份有限公司
（台灣自來水股份有限公司）</t>
  </si>
  <si>
    <t>財 政 部 主 管</t>
  </si>
  <si>
    <t>中國輸出入銀行</t>
  </si>
  <si>
    <t>中央存款保險股份有限公司</t>
  </si>
  <si>
    <t>臺灣銀行股份有限公司</t>
  </si>
  <si>
    <t>臺灣土地銀行股份有限公司</t>
  </si>
  <si>
    <t>財政部印刷廠</t>
  </si>
  <si>
    <t>臺灣菸酒股份有限公司</t>
  </si>
  <si>
    <t>交 通 部 主 管</t>
  </si>
  <si>
    <t>中華郵政股份有限公司
（台灣郵政股份有限公司）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</si>
  <si>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</si>
  <si>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</si>
  <si>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</si>
  <si>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</si>
  <si>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</si>
  <si>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
委員會主管</t>
  </si>
  <si>
    <t>榮民工程股份有限公司</t>
  </si>
  <si>
    <t>行政院勞工委員會主管</t>
  </si>
  <si>
    <t>勞工保險局</t>
  </si>
  <si>
    <t>行政院衛生署</t>
  </si>
  <si>
    <t>中央健康保險局</t>
  </si>
  <si>
    <t xml:space="preserve">    總          計</t>
  </si>
  <si>
    <t>註：表內「變賣盈虧」欄之金額大於變賣淨收入減除帳面價值淨額後之餘額，係另含土地增值稅準備等轉列出售盈餘之數。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</si>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</sst>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0_-;\-\ #,##0.00_-;_ &quot;&quot;_-"/>
  </numFmts>
  <fonts count="18">
    <font>
      <sz val="12"/>
      <name val="新細明體"/>
      <family val="1"/>
    </font>
    <font>
      <b/>
      <sz val="28"/>
      <color indexed="8"/>
      <name val="華康特粗明體"/>
      <family val="1"/>
    </font>
    <font>
      <sz val="12"/>
      <name val="Helv"/>
      <family val="2"/>
    </font>
    <font>
      <sz val="9"/>
      <name val="新細明體"/>
      <family val="1"/>
    </font>
    <font>
      <sz val="12"/>
      <color indexed="12"/>
      <name val="Helv"/>
      <family val="2"/>
    </font>
    <font>
      <sz val="12"/>
      <color indexed="8"/>
      <name val="Helv"/>
      <family val="2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b/>
      <sz val="12"/>
      <color indexed="8"/>
      <name val="細明體"/>
      <family val="3"/>
    </font>
    <font>
      <b/>
      <sz val="12"/>
      <color indexed="8"/>
      <name val="Times New Roman"/>
      <family val="1"/>
    </font>
    <font>
      <b/>
      <sz val="12"/>
      <color indexed="8"/>
      <name val="Helv"/>
      <family val="2"/>
    </font>
    <font>
      <b/>
      <sz val="12"/>
      <color indexed="8"/>
      <name val="華康中黑體"/>
      <family val="3"/>
    </font>
    <font>
      <sz val="12"/>
      <color indexed="8"/>
      <name val="華康中黑體"/>
      <family val="3"/>
    </font>
    <font>
      <sz val="12"/>
      <name val="Courier"/>
      <family val="3"/>
    </font>
    <font>
      <sz val="12"/>
      <name val="華康中黑體"/>
      <family val="3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4" fontId="5" fillId="0" borderId="0" xfId="16" applyNumberFormat="1" applyFont="1" applyProtection="1">
      <alignment/>
      <protection/>
    </xf>
    <xf numFmtId="4" fontId="5" fillId="0" borderId="0" xfId="16" applyNumberFormat="1" applyFont="1">
      <alignment/>
      <protection/>
    </xf>
    <xf numFmtId="4" fontId="5" fillId="0" borderId="1" xfId="16" applyNumberFormat="1" applyFont="1" applyBorder="1" applyAlignment="1" applyProtection="1">
      <alignment horizontal="left"/>
      <protection locked="0"/>
    </xf>
    <xf numFmtId="4" fontId="5" fillId="0" borderId="1" xfId="16" applyNumberFormat="1" applyFont="1" applyBorder="1">
      <alignment/>
      <protection/>
    </xf>
    <xf numFmtId="4" fontId="6" fillId="0" borderId="0" xfId="16" applyNumberFormat="1" applyFont="1" applyAlignment="1" applyProtection="1" quotePrefix="1">
      <alignment horizontal="right"/>
      <protection/>
    </xf>
    <xf numFmtId="4" fontId="6" fillId="0" borderId="2" xfId="16" applyNumberFormat="1" applyFont="1" applyBorder="1" applyAlignment="1" applyProtection="1">
      <alignment horizontal="centerContinuous" vertical="center"/>
      <protection/>
    </xf>
    <xf numFmtId="4" fontId="6" fillId="0" borderId="3" xfId="16" applyNumberFormat="1" applyFont="1" applyBorder="1" applyAlignment="1" applyProtection="1">
      <alignment horizontal="centerContinuous" vertical="center"/>
      <protection/>
    </xf>
    <xf numFmtId="4" fontId="6" fillId="0" borderId="2" xfId="16" applyNumberFormat="1" applyFont="1" applyBorder="1" applyAlignment="1">
      <alignment horizontal="centerContinuous" vertical="center"/>
      <protection/>
    </xf>
    <xf numFmtId="4" fontId="6" fillId="0" borderId="2" xfId="16" applyNumberFormat="1" applyFont="1" applyBorder="1" applyAlignment="1" applyProtection="1" quotePrefix="1">
      <alignment horizontal="centerContinuous" vertical="center"/>
      <protection/>
    </xf>
    <xf numFmtId="4" fontId="5" fillId="0" borderId="0" xfId="16" applyNumberFormat="1" applyFont="1" applyAlignment="1" applyProtection="1">
      <alignment horizontal="left" vertical="center"/>
      <protection/>
    </xf>
    <xf numFmtId="4" fontId="5" fillId="0" borderId="0" xfId="16" applyNumberFormat="1" applyFont="1" applyAlignment="1">
      <alignment horizontal="left" vertical="center"/>
      <protection/>
    </xf>
    <xf numFmtId="4" fontId="6" fillId="0" borderId="4" xfId="16" applyNumberFormat="1" applyFont="1" applyBorder="1" applyAlignment="1" applyProtection="1">
      <alignment horizontal="centerContinuous" vertical="center"/>
      <protection/>
    </xf>
    <xf numFmtId="4" fontId="6" fillId="0" borderId="4" xfId="16" applyNumberFormat="1" applyFont="1" applyBorder="1" applyAlignment="1" applyProtection="1" quotePrefix="1">
      <alignment horizontal="centerContinuous" vertical="center"/>
      <protection/>
    </xf>
    <xf numFmtId="4" fontId="5" fillId="0" borderId="0" xfId="16" applyNumberFormat="1" applyFont="1" applyAlignment="1" applyProtection="1">
      <alignment vertical="center"/>
      <protection/>
    </xf>
    <xf numFmtId="4" fontId="5" fillId="0" borderId="0" xfId="16" applyNumberFormat="1" applyFont="1" applyAlignment="1">
      <alignment vertical="center"/>
      <protection/>
    </xf>
    <xf numFmtId="4" fontId="6" fillId="0" borderId="5" xfId="16" applyNumberFormat="1" applyFont="1" applyBorder="1" applyAlignment="1">
      <alignment horizontal="distributed" vertical="center"/>
      <protection/>
    </xf>
    <xf numFmtId="4" fontId="6" fillId="0" borderId="6" xfId="16" applyNumberFormat="1" applyFont="1" applyBorder="1" applyAlignment="1" quotePrefix="1">
      <alignment horizontal="distributed" vertical="center"/>
      <protection/>
    </xf>
    <xf numFmtId="4" fontId="6" fillId="0" borderId="6" xfId="16" applyNumberFormat="1" applyFont="1" applyBorder="1" applyAlignment="1">
      <alignment horizontal="distributed" vertical="center"/>
      <protection/>
    </xf>
    <xf numFmtId="4" fontId="8" fillId="0" borderId="6" xfId="16" applyNumberFormat="1" applyFont="1" applyBorder="1" applyAlignment="1" quotePrefix="1">
      <alignment horizontal="distributed" vertical="center"/>
      <protection/>
    </xf>
    <xf numFmtId="4" fontId="6" fillId="0" borderId="1" xfId="16" applyNumberFormat="1" applyFont="1" applyBorder="1" applyAlignment="1">
      <alignment horizontal="distributed" vertical="center"/>
      <protection/>
    </xf>
    <xf numFmtId="4" fontId="8" fillId="0" borderId="6" xfId="16" applyNumberFormat="1" applyFont="1" applyBorder="1" applyAlignment="1">
      <alignment horizontal="distributed" vertical="center"/>
      <protection/>
    </xf>
    <xf numFmtId="4" fontId="6" fillId="0" borderId="0" xfId="16" applyNumberFormat="1" applyFont="1" applyBorder="1" applyAlignment="1" applyProtection="1" quotePrefix="1">
      <alignment horizontal="center" vertical="center"/>
      <protection/>
    </xf>
    <xf numFmtId="4" fontId="7" fillId="0" borderId="0" xfId="16" applyNumberFormat="1" applyFont="1" applyBorder="1" applyAlignment="1">
      <alignment horizontal="center" vertical="center"/>
      <protection/>
    </xf>
    <xf numFmtId="4" fontId="7" fillId="0" borderId="0" xfId="16" applyNumberFormat="1" applyFont="1" applyBorder="1" applyAlignment="1" quotePrefix="1">
      <alignment horizontal="center" vertical="center"/>
      <protection/>
    </xf>
    <xf numFmtId="4" fontId="7" fillId="0" borderId="0" xfId="16" applyNumberFormat="1" applyFont="1" applyBorder="1" applyAlignment="1" applyProtection="1">
      <alignment horizontal="center" vertical="center" wrapText="1"/>
      <protection/>
    </xf>
    <xf numFmtId="4" fontId="7" fillId="0" borderId="0" xfId="16" applyNumberFormat="1" applyFont="1" applyBorder="1" applyAlignment="1" applyProtection="1">
      <alignment horizontal="center" vertical="center"/>
      <protection/>
    </xf>
    <xf numFmtId="4" fontId="10" fillId="0" borderId="0" xfId="16" applyNumberFormat="1" applyFont="1" applyBorder="1" applyAlignment="1" applyProtection="1">
      <alignment vertical="center"/>
      <protection/>
    </xf>
    <xf numFmtId="176" fontId="11" fillId="0" borderId="0" xfId="16" applyNumberFormat="1" applyFont="1" applyAlignment="1" applyProtection="1">
      <alignment horizontal="right" vertical="center"/>
      <protection/>
    </xf>
    <xf numFmtId="176" fontId="11" fillId="0" borderId="0" xfId="15" applyNumberFormat="1" applyFont="1" applyBorder="1" applyAlignment="1" applyProtection="1">
      <alignment horizontal="right" vertical="center"/>
      <protection/>
    </xf>
    <xf numFmtId="176" fontId="11" fillId="0" borderId="0" xfId="16" applyNumberFormat="1" applyFont="1" applyBorder="1" applyAlignment="1" applyProtection="1">
      <alignment horizontal="right" vertical="center"/>
      <protection/>
    </xf>
    <xf numFmtId="4" fontId="12" fillId="0" borderId="0" xfId="16" applyNumberFormat="1" applyFont="1" applyAlignment="1" applyProtection="1">
      <alignment vertical="center"/>
      <protection/>
    </xf>
    <xf numFmtId="4" fontId="12" fillId="0" borderId="0" xfId="16" applyNumberFormat="1" applyFont="1" applyAlignment="1">
      <alignment vertical="center"/>
      <protection/>
    </xf>
    <xf numFmtId="4" fontId="6" fillId="0" borderId="0" xfId="16" applyNumberFormat="1" applyFont="1" applyBorder="1" applyAlignment="1" applyProtection="1">
      <alignment vertical="center"/>
      <protection/>
    </xf>
    <xf numFmtId="176" fontId="7" fillId="0" borderId="0" xfId="15" applyNumberFormat="1" applyFont="1" applyBorder="1" applyAlignment="1" applyProtection="1">
      <alignment horizontal="right" vertical="center"/>
      <protection locked="0"/>
    </xf>
    <xf numFmtId="176" fontId="7" fillId="0" borderId="0" xfId="16" applyNumberFormat="1" applyFont="1" applyBorder="1" applyAlignment="1">
      <alignment horizontal="right" vertical="center"/>
      <protection/>
    </xf>
    <xf numFmtId="176" fontId="7" fillId="0" borderId="0" xfId="16" applyNumberFormat="1" applyFont="1" applyBorder="1" applyAlignment="1" applyProtection="1">
      <alignment horizontal="right" vertical="center"/>
      <protection locked="0"/>
    </xf>
    <xf numFmtId="4" fontId="6" fillId="0" borderId="0" xfId="16" applyNumberFormat="1" applyFont="1" applyAlignment="1" applyProtection="1">
      <alignment horizontal="left" vertical="center"/>
      <protection/>
    </xf>
    <xf numFmtId="176" fontId="7" fillId="0" borderId="0" xfId="16" applyNumberFormat="1" applyFont="1" applyAlignment="1" applyProtection="1">
      <alignment horizontal="right" vertical="center"/>
      <protection/>
    </xf>
    <xf numFmtId="176" fontId="7" fillId="0" borderId="0" xfId="16" applyNumberFormat="1" applyFont="1" applyBorder="1" applyAlignment="1" applyProtection="1" quotePrefix="1">
      <alignment horizontal="right" vertical="center"/>
      <protection/>
    </xf>
    <xf numFmtId="176" fontId="7" fillId="0" borderId="0" xfId="16" applyNumberFormat="1" applyFont="1" applyBorder="1" applyAlignment="1" applyProtection="1">
      <alignment horizontal="right" vertical="center"/>
      <protection/>
    </xf>
    <xf numFmtId="4" fontId="13" fillId="0" borderId="0" xfId="16" applyNumberFormat="1" applyFont="1" applyAlignment="1" applyProtection="1">
      <alignment horizontal="left" vertical="center"/>
      <protection/>
    </xf>
    <xf numFmtId="4" fontId="6" fillId="0" borderId="0" xfId="16" applyNumberFormat="1" applyFont="1" applyFill="1" applyAlignment="1" applyProtection="1">
      <alignment horizontal="left" vertical="center"/>
      <protection/>
    </xf>
    <xf numFmtId="176" fontId="7" fillId="0" borderId="0" xfId="15" applyNumberFormat="1" applyFont="1" applyAlignment="1" applyProtection="1">
      <alignment horizontal="right" vertical="center"/>
      <protection locked="0"/>
    </xf>
    <xf numFmtId="4" fontId="6" fillId="0" borderId="0" xfId="16" applyNumberFormat="1" applyFont="1" applyFill="1" applyAlignment="1" applyProtection="1">
      <alignment horizontal="left" vertical="center" wrapText="1"/>
      <protection/>
    </xf>
    <xf numFmtId="176" fontId="7" fillId="0" borderId="0" xfId="15" applyNumberFormat="1" applyFont="1" applyAlignment="1" applyProtection="1">
      <alignment horizontal="right" vertical="center" wrapText="1"/>
      <protection locked="0"/>
    </xf>
    <xf numFmtId="176" fontId="7" fillId="0" borderId="0" xfId="16" applyNumberFormat="1" applyFont="1" applyAlignment="1" applyProtection="1">
      <alignment horizontal="right" vertical="center" wrapText="1"/>
      <protection/>
    </xf>
    <xf numFmtId="4" fontId="12" fillId="0" borderId="0" xfId="16" applyNumberFormat="1" applyFont="1" applyAlignment="1" applyProtection="1">
      <alignment vertical="center" wrapText="1"/>
      <protection/>
    </xf>
    <xf numFmtId="4" fontId="12" fillId="0" borderId="0" xfId="16" applyNumberFormat="1" applyFont="1" applyAlignment="1">
      <alignment vertical="center" wrapText="1"/>
      <protection/>
    </xf>
    <xf numFmtId="3" fontId="10" fillId="0" borderId="0" xfId="16" applyNumberFormat="1" applyFont="1" applyAlignment="1" applyProtection="1" quotePrefix="1">
      <alignment horizontal="left" vertical="center"/>
      <protection/>
    </xf>
    <xf numFmtId="37" fontId="12" fillId="0" borderId="0" xfId="16" applyFont="1" applyAlignment="1">
      <alignment horizontal="left" vertical="center"/>
      <protection/>
    </xf>
    <xf numFmtId="4" fontId="12" fillId="0" borderId="0" xfId="16" applyNumberFormat="1" applyFont="1" applyBorder="1" applyAlignment="1">
      <alignment vertical="center"/>
      <protection/>
    </xf>
    <xf numFmtId="37" fontId="13" fillId="0" borderId="0" xfId="16" applyFont="1" applyBorder="1" applyAlignment="1" applyProtection="1">
      <alignment horizontal="left" vertical="center"/>
      <protection/>
    </xf>
    <xf numFmtId="176" fontId="7" fillId="0" borderId="0" xfId="16" applyNumberFormat="1" applyFont="1" applyBorder="1" applyAlignment="1" quotePrefix="1">
      <alignment horizontal="right" vertical="center"/>
      <protection/>
    </xf>
    <xf numFmtId="37" fontId="6" fillId="0" borderId="0" xfId="16" applyFont="1" applyAlignment="1" applyProtection="1">
      <alignment horizontal="left" vertical="center"/>
      <protection/>
    </xf>
    <xf numFmtId="4" fontId="5" fillId="0" borderId="0" xfId="16" applyNumberFormat="1" applyFont="1" applyBorder="1" applyAlignment="1">
      <alignment vertical="center"/>
      <protection/>
    </xf>
    <xf numFmtId="4" fontId="14" fillId="0" borderId="0" xfId="16" applyNumberFormat="1" applyFont="1" applyAlignment="1" applyProtection="1">
      <alignment horizontal="left" vertical="center"/>
      <protection/>
    </xf>
    <xf numFmtId="4" fontId="8" fillId="0" borderId="0" xfId="16" applyNumberFormat="1" applyFont="1" applyFill="1" applyBorder="1" applyAlignment="1" applyProtection="1">
      <alignment horizontal="left" vertical="center" wrapText="1"/>
      <protection/>
    </xf>
    <xf numFmtId="4" fontId="12" fillId="0" borderId="0" xfId="16" applyNumberFormat="1" applyFont="1" applyBorder="1" applyAlignment="1" applyProtection="1">
      <alignment vertical="center"/>
      <protection/>
    </xf>
    <xf numFmtId="37" fontId="6" fillId="0" borderId="0" xfId="16" applyFont="1" applyFill="1" applyBorder="1" applyAlignment="1" applyProtection="1">
      <alignment horizontal="left" vertical="center" wrapText="1"/>
      <protection/>
    </xf>
    <xf numFmtId="176" fontId="7" fillId="0" borderId="0" xfId="15" applyNumberFormat="1" applyFont="1" applyFill="1" applyAlignment="1" applyProtection="1">
      <alignment horizontal="right" vertical="center"/>
      <protection locked="0"/>
    </xf>
    <xf numFmtId="176" fontId="7" fillId="0" borderId="0" xfId="16" applyNumberFormat="1" applyFont="1" applyFill="1" applyAlignment="1" applyProtection="1">
      <alignment horizontal="right" vertical="center"/>
      <protection/>
    </xf>
    <xf numFmtId="4" fontId="12" fillId="0" borderId="0" xfId="16" applyNumberFormat="1" applyFont="1" applyFill="1" applyBorder="1" applyAlignment="1" applyProtection="1">
      <alignment vertical="center"/>
      <protection/>
    </xf>
    <xf numFmtId="4" fontId="12" fillId="0" borderId="0" xfId="16" applyNumberFormat="1" applyFont="1" applyFill="1" applyBorder="1" applyAlignment="1">
      <alignment vertical="center"/>
      <protection/>
    </xf>
    <xf numFmtId="176" fontId="9" fillId="0" borderId="0" xfId="15" applyNumberFormat="1" applyFont="1" applyFill="1" applyAlignment="1" applyProtection="1">
      <alignment horizontal="right" vertical="center"/>
      <protection locked="0"/>
    </xf>
    <xf numFmtId="4" fontId="12" fillId="0" borderId="0" xfId="16" applyNumberFormat="1" applyFont="1" applyAlignment="1" applyProtection="1">
      <alignment horizontal="center" vertical="center"/>
      <protection/>
    </xf>
    <xf numFmtId="176" fontId="7" fillId="0" borderId="0" xfId="16" applyNumberFormat="1" applyFont="1" applyAlignment="1" applyProtection="1">
      <alignment horizontal="right" vertical="center"/>
      <protection locked="0"/>
    </xf>
    <xf numFmtId="4" fontId="12" fillId="0" borderId="0" xfId="16" applyNumberFormat="1" applyFont="1" applyFill="1" applyAlignment="1" applyProtection="1">
      <alignment vertical="center"/>
      <protection/>
    </xf>
    <xf numFmtId="4" fontId="12" fillId="0" borderId="0" xfId="16" applyNumberFormat="1" applyFont="1" applyFill="1" applyAlignment="1">
      <alignment vertical="center"/>
      <protection/>
    </xf>
    <xf numFmtId="4" fontId="16" fillId="0" borderId="0" xfId="16" applyNumberFormat="1" applyFont="1" applyFill="1" applyAlignment="1" applyProtection="1">
      <alignment horizontal="left" vertical="center"/>
      <protection/>
    </xf>
    <xf numFmtId="4" fontId="7" fillId="0" borderId="0" xfId="16" applyNumberFormat="1" applyFont="1" applyFill="1" applyAlignment="1" applyProtection="1">
      <alignment horizontal="left" vertical="center"/>
      <protection/>
    </xf>
    <xf numFmtId="4" fontId="13" fillId="0" borderId="0" xfId="16" applyNumberFormat="1" applyFont="1" applyAlignment="1" applyProtection="1">
      <alignment horizontal="left" vertical="center" wrapText="1"/>
      <protection/>
    </xf>
    <xf numFmtId="4" fontId="8" fillId="0" borderId="0" xfId="16" applyNumberFormat="1" applyFont="1" applyFill="1" applyAlignment="1" applyProtection="1">
      <alignment horizontal="left" vertical="center"/>
      <protection/>
    </xf>
    <xf numFmtId="4" fontId="9" fillId="0" borderId="0" xfId="16" applyNumberFormat="1" applyFont="1" applyFill="1" applyAlignment="1" applyProtection="1">
      <alignment horizontal="left" vertical="center"/>
      <protection/>
    </xf>
    <xf numFmtId="4" fontId="13" fillId="0" borderId="1" xfId="16" applyNumberFormat="1" applyFont="1" applyBorder="1" applyAlignment="1" applyProtection="1" quotePrefix="1">
      <alignment horizontal="left" vertical="center"/>
      <protection/>
    </xf>
    <xf numFmtId="176" fontId="11" fillId="0" borderId="1" xfId="16" applyNumberFormat="1" applyFont="1" applyBorder="1" applyAlignment="1" applyProtection="1">
      <alignment horizontal="right" vertical="center"/>
      <protection/>
    </xf>
    <xf numFmtId="4" fontId="6" fillId="0" borderId="0" xfId="16" applyNumberFormat="1" applyFont="1" applyAlignment="1" applyProtection="1" quotePrefix="1">
      <alignment horizontal="left"/>
      <protection locked="0"/>
    </xf>
    <xf numFmtId="4" fontId="6" fillId="0" borderId="0" xfId="16" applyNumberFormat="1" applyFont="1">
      <alignment/>
      <protection/>
    </xf>
    <xf numFmtId="4" fontId="11" fillId="0" borderId="0" xfId="16" applyNumberFormat="1" applyFont="1" applyBorder="1" applyProtection="1">
      <alignment/>
      <protection/>
    </xf>
    <xf numFmtId="4" fontId="5" fillId="0" borderId="0" xfId="16" applyNumberFormat="1" applyFont="1" applyProtection="1">
      <alignment/>
      <protection locked="0"/>
    </xf>
    <xf numFmtId="4" fontId="1" fillId="0" borderId="0" xfId="16" applyNumberFormat="1" applyFont="1" applyAlignment="1" applyProtection="1" quotePrefix="1">
      <alignment horizontal="center"/>
      <protection/>
    </xf>
    <xf numFmtId="4" fontId="6" fillId="0" borderId="7" xfId="16" applyNumberFormat="1" applyFont="1" applyBorder="1" applyAlignment="1" applyProtection="1" quotePrefix="1">
      <alignment horizontal="center" vertical="center"/>
      <protection/>
    </xf>
    <xf numFmtId="4" fontId="6" fillId="0" borderId="8" xfId="16" applyNumberFormat="1" applyFont="1" applyBorder="1" applyAlignment="1" applyProtection="1" quotePrefix="1">
      <alignment horizontal="center" vertical="center"/>
      <protection/>
    </xf>
    <xf numFmtId="4" fontId="6" fillId="0" borderId="5" xfId="16" applyNumberFormat="1" applyFont="1" applyBorder="1" applyAlignment="1" applyProtection="1" quotePrefix="1">
      <alignment horizontal="center" vertical="center"/>
      <protection/>
    </xf>
    <xf numFmtId="4" fontId="6" fillId="0" borderId="9" xfId="16" applyNumberFormat="1" applyFont="1" applyBorder="1" applyAlignment="1" applyProtection="1">
      <alignment horizontal="center" vertical="center" wrapText="1"/>
      <protection/>
    </xf>
    <xf numFmtId="4" fontId="6" fillId="0" borderId="10" xfId="16" applyNumberFormat="1" applyFont="1" applyBorder="1" applyAlignment="1" applyProtection="1">
      <alignment horizontal="center" vertical="center" wrapText="1"/>
      <protection/>
    </xf>
    <xf numFmtId="4" fontId="6" fillId="0" borderId="6" xfId="16" applyNumberFormat="1" applyFont="1" applyBorder="1" applyAlignment="1" applyProtection="1">
      <alignment horizontal="center" vertical="center" wrapText="1"/>
      <protection/>
    </xf>
    <xf numFmtId="4" fontId="6" fillId="0" borderId="11" xfId="16" applyNumberFormat="1" applyFont="1" applyBorder="1" applyAlignment="1" applyProtection="1">
      <alignment horizontal="center" vertical="center"/>
      <protection/>
    </xf>
    <xf numFmtId="4" fontId="6" fillId="0" borderId="12" xfId="16" applyNumberFormat="1" applyFont="1" applyBorder="1" applyAlignment="1" applyProtection="1">
      <alignment horizontal="center" vertical="center"/>
      <protection/>
    </xf>
    <xf numFmtId="4" fontId="6" fillId="0" borderId="13" xfId="16" applyNumberFormat="1" applyFont="1" applyBorder="1" applyAlignment="1" applyProtection="1">
      <alignment horizontal="center" vertical="center"/>
      <protection/>
    </xf>
    <xf numFmtId="4" fontId="6" fillId="0" borderId="14" xfId="16" applyNumberFormat="1" applyFont="1" applyBorder="1" applyAlignment="1">
      <alignment horizontal="distributed" vertical="center"/>
      <protection/>
    </xf>
    <xf numFmtId="4" fontId="6" fillId="0" borderId="6" xfId="16" applyNumberFormat="1" applyFont="1" applyBorder="1" applyAlignment="1">
      <alignment horizontal="distributed" vertical="center"/>
      <protection/>
    </xf>
    <xf numFmtId="4" fontId="8" fillId="0" borderId="14" xfId="16" applyNumberFormat="1" applyFont="1" applyBorder="1" applyAlignment="1" applyProtection="1">
      <alignment horizontal="center" vertical="center"/>
      <protection/>
    </xf>
    <xf numFmtId="4" fontId="9" fillId="0" borderId="6" xfId="16" applyNumberFormat="1" applyFont="1" applyBorder="1" applyAlignment="1" applyProtection="1">
      <alignment horizontal="center" vertical="center"/>
      <protection/>
    </xf>
    <xf numFmtId="4" fontId="8" fillId="0" borderId="15" xfId="16" applyNumberFormat="1" applyFont="1" applyBorder="1" applyAlignment="1" applyProtection="1">
      <alignment horizontal="center" vertical="center"/>
      <protection/>
    </xf>
    <xf numFmtId="4" fontId="9" fillId="0" borderId="16" xfId="16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一般_b135_1" xfId="15"/>
    <cellStyle name="一般_乙135資產變賣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="75" zoomScaleNormal="75" workbookViewId="0" topLeftCell="A3">
      <pane xSplit="1" ySplit="3" topLeftCell="B21" activePane="bottomRight" state="frozen"/>
      <selection pane="topLeft" activeCell="A3" sqref="A3"/>
      <selection pane="topRight" activeCell="B3" sqref="B3"/>
      <selection pane="bottomLeft" activeCell="A6" sqref="A6"/>
      <selection pane="bottomRight" activeCell="A26" sqref="A26:IV26"/>
    </sheetView>
  </sheetViews>
  <sheetFormatPr defaultColWidth="13.25390625" defaultRowHeight="16.5"/>
  <cols>
    <col min="1" max="1" width="32.875" style="2" customWidth="1"/>
    <col min="2" max="2" width="19.625" style="2" customWidth="1"/>
    <col min="3" max="3" width="18.875" style="2" customWidth="1"/>
    <col min="4" max="4" width="16.375" style="2" customWidth="1"/>
    <col min="5" max="5" width="18.75390625" style="2" customWidth="1"/>
    <col min="6" max="6" width="18.875" style="2" customWidth="1"/>
    <col min="7" max="7" width="19.75390625" style="2" customWidth="1"/>
    <col min="8" max="8" width="23.25390625" style="2" customWidth="1"/>
    <col min="9" max="9" width="23.00390625" style="2" customWidth="1"/>
    <col min="10" max="10" width="20.375" style="2" customWidth="1"/>
    <col min="11" max="11" width="22.125" style="2" customWidth="1"/>
    <col min="12" max="12" width="15.125" style="2" customWidth="1"/>
    <col min="13" max="13" width="12.00390625" style="1" customWidth="1"/>
    <col min="14" max="16384" width="12.00390625" style="2" customWidth="1"/>
  </cols>
  <sheetData>
    <row r="1" spans="1:12" ht="39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30" customHeight="1" thickBot="1">
      <c r="A2" s="3"/>
      <c r="G2" s="4"/>
      <c r="L2" s="5" t="s">
        <v>1</v>
      </c>
    </row>
    <row r="3" spans="1:13" s="11" customFormat="1" ht="29.25" customHeight="1">
      <c r="A3" s="81" t="s">
        <v>2</v>
      </c>
      <c r="B3" s="6" t="s">
        <v>3</v>
      </c>
      <c r="C3" s="6"/>
      <c r="D3" s="6"/>
      <c r="E3" s="6"/>
      <c r="F3" s="6"/>
      <c r="G3" s="7"/>
      <c r="H3" s="6"/>
      <c r="I3" s="8"/>
      <c r="J3" s="84" t="s">
        <v>4</v>
      </c>
      <c r="K3" s="6" t="s">
        <v>5</v>
      </c>
      <c r="L3" s="9"/>
      <c r="M3" s="10"/>
    </row>
    <row r="4" spans="1:13" s="15" customFormat="1" ht="30" customHeight="1">
      <c r="A4" s="82"/>
      <c r="B4" s="87" t="s">
        <v>6</v>
      </c>
      <c r="C4" s="88"/>
      <c r="D4" s="88"/>
      <c r="E4" s="89"/>
      <c r="F4" s="12" t="s">
        <v>7</v>
      </c>
      <c r="G4" s="12"/>
      <c r="H4" s="13"/>
      <c r="I4" s="90" t="s">
        <v>8</v>
      </c>
      <c r="J4" s="85"/>
      <c r="K4" s="92" t="s">
        <v>9</v>
      </c>
      <c r="L4" s="94" t="s">
        <v>10</v>
      </c>
      <c r="M4" s="14"/>
    </row>
    <row r="5" spans="1:13" s="15" customFormat="1" ht="30" customHeight="1" thickBot="1">
      <c r="A5" s="83"/>
      <c r="B5" s="16" t="s">
        <v>11</v>
      </c>
      <c r="C5" s="17" t="s">
        <v>12</v>
      </c>
      <c r="D5" s="18" t="s">
        <v>13</v>
      </c>
      <c r="E5" s="19" t="s">
        <v>14</v>
      </c>
      <c r="F5" s="18" t="s">
        <v>15</v>
      </c>
      <c r="G5" s="20" t="s">
        <v>16</v>
      </c>
      <c r="H5" s="21" t="s">
        <v>17</v>
      </c>
      <c r="I5" s="91"/>
      <c r="J5" s="86"/>
      <c r="K5" s="93"/>
      <c r="L5" s="95"/>
      <c r="M5" s="14"/>
    </row>
    <row r="6" spans="1:13" s="15" customFormat="1" ht="15" customHeight="1">
      <c r="A6" s="22"/>
      <c r="B6" s="23"/>
      <c r="C6" s="24"/>
      <c r="D6" s="24"/>
      <c r="E6" s="24"/>
      <c r="F6" s="23"/>
      <c r="G6" s="23"/>
      <c r="H6" s="23"/>
      <c r="I6" s="23"/>
      <c r="J6" s="25"/>
      <c r="K6" s="26"/>
      <c r="L6" s="26"/>
      <c r="M6" s="14"/>
    </row>
    <row r="7" spans="1:13" s="32" customFormat="1" ht="24.75" customHeight="1">
      <c r="A7" s="27" t="s">
        <v>18</v>
      </c>
      <c r="B7" s="28">
        <f aca="true" t="shared" si="0" ref="B7:J7">B8</f>
        <v>0</v>
      </c>
      <c r="C7" s="28">
        <f t="shared" si="0"/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9">
        <f t="shared" si="0"/>
        <v>0</v>
      </c>
      <c r="J7" s="28">
        <f t="shared" si="0"/>
        <v>0</v>
      </c>
      <c r="K7" s="30">
        <f>I7-J7</f>
        <v>0</v>
      </c>
      <c r="L7" s="30">
        <f>IF(J7=0,"",ABS(K7/J7*100))</f>
      </c>
      <c r="M7" s="31"/>
    </row>
    <row r="8" spans="1:13" s="15" customFormat="1" ht="19.5" customHeight="1">
      <c r="A8" s="33" t="s">
        <v>19</v>
      </c>
      <c r="B8" s="34"/>
      <c r="C8" s="34"/>
      <c r="D8" s="34"/>
      <c r="E8" s="35">
        <f>B8-C8-D8</f>
        <v>0</v>
      </c>
      <c r="F8" s="36"/>
      <c r="G8" s="34"/>
      <c r="H8" s="35">
        <f>F8-G8</f>
        <v>0</v>
      </c>
      <c r="I8" s="34"/>
      <c r="J8" s="34"/>
      <c r="K8" s="35">
        <f>I8-J8</f>
        <v>0</v>
      </c>
      <c r="L8" s="35">
        <f>IF(J8="","",ABS(K8/J8*100))</f>
      </c>
      <c r="M8" s="14"/>
    </row>
    <row r="9" spans="1:13" s="15" customFormat="1" ht="15" customHeight="1">
      <c r="A9" s="37"/>
      <c r="B9" s="38"/>
      <c r="C9" s="38"/>
      <c r="D9" s="38"/>
      <c r="E9" s="39"/>
      <c r="F9" s="38"/>
      <c r="G9" s="38"/>
      <c r="H9" s="40"/>
      <c r="I9" s="40"/>
      <c r="J9" s="38"/>
      <c r="K9" s="40"/>
      <c r="L9" s="38"/>
      <c r="M9" s="14"/>
    </row>
    <row r="10" spans="1:13" s="15" customFormat="1" ht="24.75" customHeight="1">
      <c r="A10" s="41" t="s">
        <v>20</v>
      </c>
      <c r="B10" s="28">
        <f aca="true" t="shared" si="1" ref="B10:K10">SUM(B11:B16)</f>
        <v>344663560</v>
      </c>
      <c r="C10" s="28">
        <f t="shared" si="1"/>
        <v>160076222.83</v>
      </c>
      <c r="D10" s="28">
        <f t="shared" si="1"/>
        <v>14804373.52</v>
      </c>
      <c r="E10" s="28">
        <f t="shared" si="1"/>
        <v>169782963.65</v>
      </c>
      <c r="F10" s="28">
        <f t="shared" si="1"/>
        <v>7200840308</v>
      </c>
      <c r="G10" s="28">
        <f t="shared" si="1"/>
        <v>254796982</v>
      </c>
      <c r="H10" s="28">
        <f t="shared" si="1"/>
        <v>6946043326</v>
      </c>
      <c r="I10" s="28">
        <f t="shared" si="1"/>
        <v>6860649128.99</v>
      </c>
      <c r="J10" s="28">
        <f t="shared" si="1"/>
        <v>2621749000</v>
      </c>
      <c r="K10" s="28">
        <f t="shared" si="1"/>
        <v>4238900128.9900002</v>
      </c>
      <c r="L10" s="28">
        <f>IF(J10=0,"",ABS(K10/J10*100))</f>
        <v>161.6821491679791</v>
      </c>
      <c r="M10" s="14"/>
    </row>
    <row r="11" spans="1:13" s="15" customFormat="1" ht="19.5" customHeight="1">
      <c r="A11" s="42" t="s">
        <v>21</v>
      </c>
      <c r="B11" s="43">
        <v>187598233</v>
      </c>
      <c r="C11" s="43">
        <v>144315494</v>
      </c>
      <c r="D11" s="43">
        <v>11003547</v>
      </c>
      <c r="E11" s="38">
        <f aca="true" t="shared" si="2" ref="E11:E16">B11-C11-D11</f>
        <v>32279192</v>
      </c>
      <c r="F11" s="43">
        <v>6948489206</v>
      </c>
      <c r="G11" s="43">
        <v>228477313</v>
      </c>
      <c r="H11" s="38">
        <f aca="true" t="shared" si="3" ref="H11:H16">F11-G11</f>
        <v>6720011893</v>
      </c>
      <c r="I11" s="43">
        <v>6687732701</v>
      </c>
      <c r="J11" s="43">
        <v>2444927000</v>
      </c>
      <c r="K11" s="38">
        <f aca="true" t="shared" si="4" ref="K11:K16">I11-J11</f>
        <v>4242805701</v>
      </c>
      <c r="L11" s="38">
        <f aca="true" t="shared" si="5" ref="L11:L16">IF(J11="","",ABS(K11/J11*100))</f>
        <v>173.53506673205376</v>
      </c>
      <c r="M11" s="14"/>
    </row>
    <row r="12" spans="1:13" s="15" customFormat="1" ht="39.75" customHeight="1">
      <c r="A12" s="44" t="s">
        <v>22</v>
      </c>
      <c r="B12" s="43"/>
      <c r="C12" s="43"/>
      <c r="D12" s="43"/>
      <c r="E12" s="38">
        <f t="shared" si="2"/>
        <v>0</v>
      </c>
      <c r="F12" s="43"/>
      <c r="G12" s="43"/>
      <c r="H12" s="38">
        <f t="shared" si="3"/>
        <v>0</v>
      </c>
      <c r="I12" s="43"/>
      <c r="J12" s="43"/>
      <c r="K12" s="38">
        <f t="shared" si="4"/>
        <v>0</v>
      </c>
      <c r="L12" s="38">
        <f t="shared" si="5"/>
      </c>
      <c r="M12" s="14"/>
    </row>
    <row r="13" spans="1:13" s="48" customFormat="1" ht="39.75" customHeight="1">
      <c r="A13" s="44" t="s">
        <v>23</v>
      </c>
      <c r="B13" s="45">
        <v>65607241.11</v>
      </c>
      <c r="C13" s="45">
        <v>15439978.22</v>
      </c>
      <c r="D13" s="45"/>
      <c r="E13" s="46">
        <f t="shared" si="2"/>
        <v>50167262.89</v>
      </c>
      <c r="F13" s="45">
        <v>74048587</v>
      </c>
      <c r="G13" s="45">
        <v>160809</v>
      </c>
      <c r="H13" s="46">
        <f t="shared" si="3"/>
        <v>73887778</v>
      </c>
      <c r="I13" s="45">
        <v>39397802.82</v>
      </c>
      <c r="J13" s="45">
        <v>702000</v>
      </c>
      <c r="K13" s="46">
        <f t="shared" si="4"/>
        <v>38695802.82</v>
      </c>
      <c r="L13" s="46">
        <f t="shared" si="5"/>
        <v>5512.222623931624</v>
      </c>
      <c r="M13" s="47"/>
    </row>
    <row r="14" spans="1:13" s="32" customFormat="1" ht="19.5" customHeight="1">
      <c r="A14" s="42" t="s">
        <v>24</v>
      </c>
      <c r="B14" s="43">
        <v>37131700</v>
      </c>
      <c r="C14" s="43"/>
      <c r="D14" s="43"/>
      <c r="E14" s="38">
        <f t="shared" si="2"/>
        <v>37131700</v>
      </c>
      <c r="F14" s="43">
        <v>47609937</v>
      </c>
      <c r="G14" s="43">
        <v>3065771</v>
      </c>
      <c r="H14" s="38">
        <f t="shared" si="3"/>
        <v>44544166</v>
      </c>
      <c r="I14" s="43">
        <v>33935164</v>
      </c>
      <c r="J14" s="43">
        <v>156120000</v>
      </c>
      <c r="K14" s="38">
        <f t="shared" si="4"/>
        <v>-122184836</v>
      </c>
      <c r="L14" s="38">
        <f t="shared" si="5"/>
        <v>78.26341019728414</v>
      </c>
      <c r="M14" s="31"/>
    </row>
    <row r="15" spans="1:13" s="32" customFormat="1" ht="19.5" customHeight="1">
      <c r="A15" s="42" t="s">
        <v>25</v>
      </c>
      <c r="B15" s="43"/>
      <c r="C15" s="43"/>
      <c r="D15" s="43"/>
      <c r="E15" s="38">
        <f t="shared" si="2"/>
        <v>0</v>
      </c>
      <c r="F15" s="43"/>
      <c r="G15" s="43"/>
      <c r="H15" s="38">
        <f t="shared" si="3"/>
        <v>0</v>
      </c>
      <c r="I15" s="43"/>
      <c r="J15" s="43"/>
      <c r="K15" s="38">
        <f t="shared" si="4"/>
        <v>0</v>
      </c>
      <c r="L15" s="38">
        <f t="shared" si="5"/>
      </c>
      <c r="M15" s="31"/>
    </row>
    <row r="16" spans="1:256" s="51" customFormat="1" ht="39.75" customHeight="1">
      <c r="A16" s="44" t="s">
        <v>26</v>
      </c>
      <c r="B16" s="43">
        <v>54326385.89</v>
      </c>
      <c r="C16" s="43">
        <v>320750.61</v>
      </c>
      <c r="D16" s="43">
        <v>3800826.52</v>
      </c>
      <c r="E16" s="38">
        <f t="shared" si="2"/>
        <v>50204808.76</v>
      </c>
      <c r="F16" s="43">
        <v>130692578</v>
      </c>
      <c r="G16" s="43">
        <v>23093089</v>
      </c>
      <c r="H16" s="38">
        <f t="shared" si="3"/>
        <v>107599489</v>
      </c>
      <c r="I16" s="43">
        <v>99583461.17</v>
      </c>
      <c r="J16" s="43">
        <v>20000000</v>
      </c>
      <c r="K16" s="38">
        <f t="shared" si="4"/>
        <v>79583461.17</v>
      </c>
      <c r="L16" s="38">
        <f t="shared" si="5"/>
        <v>397.91730585000005</v>
      </c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  <c r="Y16" s="49"/>
      <c r="Z16" s="50"/>
      <c r="AA16" s="49"/>
      <c r="AB16" s="50"/>
      <c r="AC16" s="49"/>
      <c r="AD16" s="50"/>
      <c r="AE16" s="49"/>
      <c r="AF16" s="50"/>
      <c r="AG16" s="49"/>
      <c r="AH16" s="50"/>
      <c r="AI16" s="49"/>
      <c r="AJ16" s="50"/>
      <c r="AK16" s="49"/>
      <c r="AL16" s="50"/>
      <c r="AM16" s="49"/>
      <c r="AN16" s="50"/>
      <c r="AO16" s="49"/>
      <c r="AP16" s="50"/>
      <c r="AQ16" s="49"/>
      <c r="AR16" s="50"/>
      <c r="AS16" s="49"/>
      <c r="AT16" s="50"/>
      <c r="AU16" s="49"/>
      <c r="AV16" s="50"/>
      <c r="AW16" s="49"/>
      <c r="AX16" s="50"/>
      <c r="AY16" s="49"/>
      <c r="AZ16" s="50"/>
      <c r="BA16" s="49"/>
      <c r="BB16" s="50"/>
      <c r="BC16" s="49"/>
      <c r="BD16" s="50"/>
      <c r="BE16" s="49"/>
      <c r="BF16" s="50"/>
      <c r="BG16" s="49"/>
      <c r="BH16" s="50"/>
      <c r="BI16" s="49"/>
      <c r="BJ16" s="50"/>
      <c r="BK16" s="49"/>
      <c r="BL16" s="50"/>
      <c r="BM16" s="49"/>
      <c r="BN16" s="50"/>
      <c r="BO16" s="49"/>
      <c r="BP16" s="50"/>
      <c r="BQ16" s="49"/>
      <c r="BR16" s="50"/>
      <c r="BS16" s="49"/>
      <c r="BT16" s="50"/>
      <c r="BU16" s="49"/>
      <c r="BV16" s="50"/>
      <c r="BW16" s="49"/>
      <c r="BX16" s="50"/>
      <c r="BY16" s="49"/>
      <c r="BZ16" s="50"/>
      <c r="CA16" s="49"/>
      <c r="CB16" s="50"/>
      <c r="CC16" s="49"/>
      <c r="CD16" s="50"/>
      <c r="CE16" s="49"/>
      <c r="CF16" s="50"/>
      <c r="CG16" s="49"/>
      <c r="CH16" s="50"/>
      <c r="CI16" s="49"/>
      <c r="CJ16" s="50"/>
      <c r="CK16" s="49"/>
      <c r="CL16" s="50"/>
      <c r="CM16" s="49"/>
      <c r="CN16" s="50"/>
      <c r="CO16" s="49"/>
      <c r="CP16" s="50"/>
      <c r="CQ16" s="49"/>
      <c r="CR16" s="50"/>
      <c r="CS16" s="49"/>
      <c r="CT16" s="50"/>
      <c r="CU16" s="49"/>
      <c r="CV16" s="50"/>
      <c r="CW16" s="49"/>
      <c r="CX16" s="50"/>
      <c r="CY16" s="49"/>
      <c r="CZ16" s="50"/>
      <c r="DA16" s="49"/>
      <c r="DB16" s="50"/>
      <c r="DC16" s="49"/>
      <c r="DD16" s="50"/>
      <c r="DE16" s="49"/>
      <c r="DF16" s="50"/>
      <c r="DG16" s="49"/>
      <c r="DH16" s="50"/>
      <c r="DI16" s="49"/>
      <c r="DJ16" s="50"/>
      <c r="DK16" s="49"/>
      <c r="DL16" s="50"/>
      <c r="DM16" s="49"/>
      <c r="DN16" s="50"/>
      <c r="DO16" s="49"/>
      <c r="DP16" s="50"/>
      <c r="DQ16" s="49"/>
      <c r="DR16" s="50"/>
      <c r="DS16" s="49"/>
      <c r="DT16" s="50"/>
      <c r="DU16" s="49"/>
      <c r="DV16" s="50"/>
      <c r="DW16" s="49"/>
      <c r="DX16" s="50"/>
      <c r="DY16" s="49"/>
      <c r="DZ16" s="50"/>
      <c r="EA16" s="49"/>
      <c r="EB16" s="50"/>
      <c r="EC16" s="49"/>
      <c r="ED16" s="50"/>
      <c r="EE16" s="49"/>
      <c r="EF16" s="50"/>
      <c r="EG16" s="49"/>
      <c r="EH16" s="50"/>
      <c r="EI16" s="49"/>
      <c r="EJ16" s="50"/>
      <c r="EK16" s="49"/>
      <c r="EL16" s="50"/>
      <c r="EM16" s="49"/>
      <c r="EN16" s="50"/>
      <c r="EO16" s="49"/>
      <c r="EP16" s="50"/>
      <c r="EQ16" s="49"/>
      <c r="ER16" s="50"/>
      <c r="ES16" s="49"/>
      <c r="ET16" s="50"/>
      <c r="EU16" s="49"/>
      <c r="EV16" s="50"/>
      <c r="EW16" s="49"/>
      <c r="EX16" s="50"/>
      <c r="EY16" s="49"/>
      <c r="EZ16" s="50"/>
      <c r="FA16" s="49"/>
      <c r="FB16" s="50"/>
      <c r="FC16" s="49"/>
      <c r="FD16" s="50"/>
      <c r="FE16" s="49"/>
      <c r="FF16" s="50"/>
      <c r="FG16" s="49"/>
      <c r="FH16" s="50"/>
      <c r="FI16" s="49"/>
      <c r="FJ16" s="50"/>
      <c r="FK16" s="49"/>
      <c r="FL16" s="50"/>
      <c r="FM16" s="49"/>
      <c r="FN16" s="50"/>
      <c r="FO16" s="49"/>
      <c r="FP16" s="50"/>
      <c r="FQ16" s="49"/>
      <c r="FR16" s="50"/>
      <c r="FS16" s="49"/>
      <c r="FT16" s="50"/>
      <c r="FU16" s="49"/>
      <c r="FV16" s="50"/>
      <c r="FW16" s="49"/>
      <c r="FX16" s="50"/>
      <c r="FY16" s="49"/>
      <c r="FZ16" s="50"/>
      <c r="GA16" s="49"/>
      <c r="GB16" s="50"/>
      <c r="GC16" s="49"/>
      <c r="GD16" s="50"/>
      <c r="GE16" s="49"/>
      <c r="GF16" s="50"/>
      <c r="GG16" s="49"/>
      <c r="GH16" s="50"/>
      <c r="GI16" s="49"/>
      <c r="GJ16" s="50"/>
      <c r="GK16" s="49"/>
      <c r="GL16" s="50"/>
      <c r="GM16" s="49"/>
      <c r="GN16" s="50"/>
      <c r="GO16" s="49"/>
      <c r="GP16" s="50"/>
      <c r="GQ16" s="49"/>
      <c r="GR16" s="50"/>
      <c r="GS16" s="49"/>
      <c r="GT16" s="50"/>
      <c r="GU16" s="49"/>
      <c r="GV16" s="50"/>
      <c r="GW16" s="49"/>
      <c r="GX16" s="50"/>
      <c r="GY16" s="49"/>
      <c r="GZ16" s="50"/>
      <c r="HA16" s="49"/>
      <c r="HB16" s="50"/>
      <c r="HC16" s="49"/>
      <c r="HD16" s="50"/>
      <c r="HE16" s="49"/>
      <c r="HF16" s="50"/>
      <c r="HG16" s="49"/>
      <c r="HH16" s="50"/>
      <c r="HI16" s="49"/>
      <c r="HJ16" s="50"/>
      <c r="HK16" s="49"/>
      <c r="HL16" s="50"/>
      <c r="HM16" s="49"/>
      <c r="HN16" s="50"/>
      <c r="HO16" s="49"/>
      <c r="HP16" s="50"/>
      <c r="HQ16" s="49"/>
      <c r="HR16" s="50"/>
      <c r="HS16" s="49"/>
      <c r="HT16" s="50"/>
      <c r="HU16" s="49"/>
      <c r="HV16" s="50"/>
      <c r="HW16" s="49"/>
      <c r="HX16" s="50"/>
      <c r="HY16" s="49"/>
      <c r="HZ16" s="50"/>
      <c r="IA16" s="49"/>
      <c r="IB16" s="50"/>
      <c r="IC16" s="49"/>
      <c r="ID16" s="50"/>
      <c r="IE16" s="49"/>
      <c r="IF16" s="50"/>
      <c r="IG16" s="49"/>
      <c r="IH16" s="50"/>
      <c r="II16" s="49"/>
      <c r="IJ16" s="50"/>
      <c r="IK16" s="49"/>
      <c r="IL16" s="50"/>
      <c r="IM16" s="49"/>
      <c r="IN16" s="50"/>
      <c r="IO16" s="49"/>
      <c r="IP16" s="50"/>
      <c r="IQ16" s="49"/>
      <c r="IR16" s="50"/>
      <c r="IS16" s="49"/>
      <c r="IT16" s="50"/>
      <c r="IU16" s="49"/>
      <c r="IV16" s="50"/>
    </row>
    <row r="17" spans="1:256" s="55" customFormat="1" ht="15" customHeight="1">
      <c r="A17" s="52"/>
      <c r="B17" s="39"/>
      <c r="C17" s="38"/>
      <c r="D17" s="38"/>
      <c r="E17" s="53"/>
      <c r="F17" s="38"/>
      <c r="G17" s="39"/>
      <c r="H17" s="35"/>
      <c r="I17" s="35"/>
      <c r="J17" s="38"/>
      <c r="K17" s="35"/>
      <c r="L17" s="38"/>
      <c r="M17" s="52"/>
      <c r="N17" s="54"/>
      <c r="O17" s="52"/>
      <c r="P17" s="54"/>
      <c r="Q17" s="52"/>
      <c r="R17" s="54"/>
      <c r="S17" s="52"/>
      <c r="T17" s="54"/>
      <c r="U17" s="52"/>
      <c r="V17" s="54"/>
      <c r="W17" s="52"/>
      <c r="X17" s="54"/>
      <c r="Y17" s="52"/>
      <c r="Z17" s="54"/>
      <c r="AA17" s="52"/>
      <c r="AB17" s="54"/>
      <c r="AC17" s="52"/>
      <c r="AD17" s="54"/>
      <c r="AE17" s="52"/>
      <c r="AF17" s="54"/>
      <c r="AG17" s="52"/>
      <c r="AH17" s="54"/>
      <c r="AI17" s="52"/>
      <c r="AJ17" s="54"/>
      <c r="AK17" s="52"/>
      <c r="AL17" s="54"/>
      <c r="AM17" s="52"/>
      <c r="AN17" s="54"/>
      <c r="AO17" s="52"/>
      <c r="AP17" s="54"/>
      <c r="AQ17" s="52"/>
      <c r="AR17" s="54"/>
      <c r="AS17" s="52"/>
      <c r="AT17" s="54"/>
      <c r="AU17" s="52"/>
      <c r="AV17" s="54"/>
      <c r="AW17" s="52"/>
      <c r="AX17" s="54"/>
      <c r="AY17" s="52"/>
      <c r="AZ17" s="54"/>
      <c r="BA17" s="52"/>
      <c r="BB17" s="54"/>
      <c r="BC17" s="52"/>
      <c r="BD17" s="54"/>
      <c r="BE17" s="52"/>
      <c r="BF17" s="54"/>
      <c r="BG17" s="52"/>
      <c r="BH17" s="54"/>
      <c r="BI17" s="52"/>
      <c r="BJ17" s="54"/>
      <c r="BK17" s="52"/>
      <c r="BL17" s="54"/>
      <c r="BM17" s="52"/>
      <c r="BN17" s="54"/>
      <c r="BO17" s="52"/>
      <c r="BP17" s="54"/>
      <c r="BQ17" s="52"/>
      <c r="BR17" s="54"/>
      <c r="BS17" s="52"/>
      <c r="BT17" s="54"/>
      <c r="BU17" s="52"/>
      <c r="BV17" s="54"/>
      <c r="BW17" s="52"/>
      <c r="BX17" s="54"/>
      <c r="BY17" s="52"/>
      <c r="BZ17" s="54"/>
      <c r="CA17" s="52"/>
      <c r="CB17" s="54"/>
      <c r="CC17" s="52"/>
      <c r="CD17" s="54"/>
      <c r="CE17" s="52"/>
      <c r="CF17" s="54"/>
      <c r="CG17" s="52"/>
      <c r="CH17" s="54"/>
      <c r="CI17" s="52"/>
      <c r="CJ17" s="54"/>
      <c r="CK17" s="52"/>
      <c r="CL17" s="54"/>
      <c r="CM17" s="52"/>
      <c r="CN17" s="54"/>
      <c r="CO17" s="52"/>
      <c r="CP17" s="54"/>
      <c r="CQ17" s="52"/>
      <c r="CR17" s="54"/>
      <c r="CS17" s="52"/>
      <c r="CT17" s="54"/>
      <c r="CU17" s="52"/>
      <c r="CV17" s="54"/>
      <c r="CW17" s="52"/>
      <c r="CX17" s="54"/>
      <c r="CY17" s="52"/>
      <c r="CZ17" s="54"/>
      <c r="DA17" s="52"/>
      <c r="DB17" s="54"/>
      <c r="DC17" s="52"/>
      <c r="DD17" s="54"/>
      <c r="DE17" s="52"/>
      <c r="DF17" s="54"/>
      <c r="DG17" s="52"/>
      <c r="DH17" s="54"/>
      <c r="DI17" s="52"/>
      <c r="DJ17" s="54"/>
      <c r="DK17" s="52"/>
      <c r="DL17" s="54"/>
      <c r="DM17" s="52"/>
      <c r="DN17" s="54"/>
      <c r="DO17" s="52"/>
      <c r="DP17" s="54"/>
      <c r="DQ17" s="52"/>
      <c r="DR17" s="54"/>
      <c r="DS17" s="52"/>
      <c r="DT17" s="54"/>
      <c r="DU17" s="52"/>
      <c r="DV17" s="54"/>
      <c r="DW17" s="52"/>
      <c r="DX17" s="54"/>
      <c r="DY17" s="52"/>
      <c r="DZ17" s="54"/>
      <c r="EA17" s="52"/>
      <c r="EB17" s="54"/>
      <c r="EC17" s="52"/>
      <c r="ED17" s="54"/>
      <c r="EE17" s="52"/>
      <c r="EF17" s="54"/>
      <c r="EG17" s="52"/>
      <c r="EH17" s="54"/>
      <c r="EI17" s="52"/>
      <c r="EJ17" s="54"/>
      <c r="EK17" s="52"/>
      <c r="EL17" s="54"/>
      <c r="EM17" s="52"/>
      <c r="EN17" s="54"/>
      <c r="EO17" s="52"/>
      <c r="EP17" s="54"/>
      <c r="EQ17" s="52"/>
      <c r="ER17" s="54"/>
      <c r="ES17" s="52"/>
      <c r="ET17" s="54"/>
      <c r="EU17" s="52"/>
      <c r="EV17" s="54"/>
      <c r="EW17" s="52"/>
      <c r="EX17" s="54"/>
      <c r="EY17" s="52"/>
      <c r="EZ17" s="54"/>
      <c r="FA17" s="52"/>
      <c r="FB17" s="54"/>
      <c r="FC17" s="52"/>
      <c r="FD17" s="54"/>
      <c r="FE17" s="52"/>
      <c r="FF17" s="54"/>
      <c r="FG17" s="52"/>
      <c r="FH17" s="54"/>
      <c r="FI17" s="52"/>
      <c r="FJ17" s="54"/>
      <c r="FK17" s="52"/>
      <c r="FL17" s="54"/>
      <c r="FM17" s="52"/>
      <c r="FN17" s="54"/>
      <c r="FO17" s="52"/>
      <c r="FP17" s="54"/>
      <c r="FQ17" s="52"/>
      <c r="FR17" s="54"/>
      <c r="FS17" s="52"/>
      <c r="FT17" s="54"/>
      <c r="FU17" s="52"/>
      <c r="FV17" s="54"/>
      <c r="FW17" s="52"/>
      <c r="FX17" s="54"/>
      <c r="FY17" s="52"/>
      <c r="FZ17" s="54"/>
      <c r="GA17" s="52"/>
      <c r="GB17" s="54"/>
      <c r="GC17" s="52"/>
      <c r="GD17" s="54"/>
      <c r="GE17" s="52"/>
      <c r="GF17" s="54"/>
      <c r="GG17" s="52"/>
      <c r="GH17" s="54"/>
      <c r="GI17" s="52"/>
      <c r="GJ17" s="54"/>
      <c r="GK17" s="52"/>
      <c r="GL17" s="54"/>
      <c r="GM17" s="52"/>
      <c r="GN17" s="54"/>
      <c r="GO17" s="52"/>
      <c r="GP17" s="54"/>
      <c r="GQ17" s="52"/>
      <c r="GR17" s="54"/>
      <c r="GS17" s="52"/>
      <c r="GT17" s="54"/>
      <c r="GU17" s="52"/>
      <c r="GV17" s="54"/>
      <c r="GW17" s="52"/>
      <c r="GX17" s="54"/>
      <c r="GY17" s="52"/>
      <c r="GZ17" s="54"/>
      <c r="HA17" s="52"/>
      <c r="HB17" s="54"/>
      <c r="HC17" s="52"/>
      <c r="HD17" s="54"/>
      <c r="HE17" s="52"/>
      <c r="HF17" s="54"/>
      <c r="HG17" s="52"/>
      <c r="HH17" s="54"/>
      <c r="HI17" s="52"/>
      <c r="HJ17" s="54"/>
      <c r="HK17" s="52"/>
      <c r="HL17" s="54"/>
      <c r="HM17" s="52"/>
      <c r="HN17" s="54"/>
      <c r="HO17" s="52"/>
      <c r="HP17" s="54"/>
      <c r="HQ17" s="52"/>
      <c r="HR17" s="54"/>
      <c r="HS17" s="52"/>
      <c r="HT17" s="54"/>
      <c r="HU17" s="52"/>
      <c r="HV17" s="54"/>
      <c r="HW17" s="52"/>
      <c r="HX17" s="54"/>
      <c r="HY17" s="52"/>
      <c r="HZ17" s="54"/>
      <c r="IA17" s="52"/>
      <c r="IB17" s="54"/>
      <c r="IC17" s="52"/>
      <c r="ID17" s="54"/>
      <c r="IE17" s="52"/>
      <c r="IF17" s="54"/>
      <c r="IG17" s="52"/>
      <c r="IH17" s="54"/>
      <c r="II17" s="52"/>
      <c r="IJ17" s="54"/>
      <c r="IK17" s="52"/>
      <c r="IL17" s="54"/>
      <c r="IM17" s="52"/>
      <c r="IN17" s="54"/>
      <c r="IO17" s="52"/>
      <c r="IP17" s="54"/>
      <c r="IQ17" s="52"/>
      <c r="IR17" s="54"/>
      <c r="IS17" s="52"/>
      <c r="IT17" s="54"/>
      <c r="IU17" s="52"/>
      <c r="IV17" s="54"/>
    </row>
    <row r="18" spans="1:13" s="32" customFormat="1" ht="24.75" customHeight="1">
      <c r="A18" s="41" t="s">
        <v>27</v>
      </c>
      <c r="B18" s="28">
        <f aca="true" t="shared" si="6" ref="B18:K18">SUM(B19:B24)</f>
        <v>5183692380.09</v>
      </c>
      <c r="C18" s="28">
        <f t="shared" si="6"/>
        <v>37974126.730000004</v>
      </c>
      <c r="D18" s="28">
        <f t="shared" si="6"/>
        <v>0</v>
      </c>
      <c r="E18" s="28">
        <f t="shared" si="6"/>
        <v>5145718253.36</v>
      </c>
      <c r="F18" s="28">
        <f t="shared" si="6"/>
        <v>12534850626.9</v>
      </c>
      <c r="G18" s="28">
        <f t="shared" si="6"/>
        <v>489037805</v>
      </c>
      <c r="H18" s="28">
        <f t="shared" si="6"/>
        <v>12045812821.9</v>
      </c>
      <c r="I18" s="28">
        <f t="shared" si="6"/>
        <v>7909665516.54</v>
      </c>
      <c r="J18" s="28">
        <f t="shared" si="6"/>
        <v>727976000</v>
      </c>
      <c r="K18" s="28">
        <f t="shared" si="6"/>
        <v>7181689516.54</v>
      </c>
      <c r="L18" s="28">
        <f>IF(J18=0,"",ABS(K18/J18*100))</f>
        <v>986.5283356237019</v>
      </c>
      <c r="M18" s="31"/>
    </row>
    <row r="19" spans="1:13" s="15" customFormat="1" ht="19.5" customHeight="1">
      <c r="A19" s="56" t="s">
        <v>28</v>
      </c>
      <c r="B19" s="43"/>
      <c r="C19" s="43"/>
      <c r="D19" s="43"/>
      <c r="E19" s="38">
        <f aca="true" t="shared" si="7" ref="E19:E24">B19-C19-D19</f>
        <v>0</v>
      </c>
      <c r="F19" s="43"/>
      <c r="G19" s="43"/>
      <c r="H19" s="38">
        <f aca="true" t="shared" si="8" ref="H19:H24">F19-G19</f>
        <v>0</v>
      </c>
      <c r="I19" s="43"/>
      <c r="J19" s="43"/>
      <c r="K19" s="38">
        <f aca="true" t="shared" si="9" ref="K19:K24">I19-J19</f>
        <v>0</v>
      </c>
      <c r="L19" s="38">
        <f aca="true" t="shared" si="10" ref="L19:L24">IF(J19="","",ABS(K19/J19*100))</f>
      </c>
      <c r="M19" s="14"/>
    </row>
    <row r="20" spans="1:22" s="51" customFormat="1" ht="19.5" customHeight="1">
      <c r="A20" s="57" t="s">
        <v>29</v>
      </c>
      <c r="B20" s="43"/>
      <c r="C20" s="43"/>
      <c r="D20" s="43"/>
      <c r="E20" s="38">
        <f t="shared" si="7"/>
        <v>0</v>
      </c>
      <c r="F20" s="43"/>
      <c r="G20" s="43"/>
      <c r="H20" s="38">
        <f t="shared" si="8"/>
        <v>0</v>
      </c>
      <c r="I20" s="43"/>
      <c r="J20" s="43"/>
      <c r="K20" s="38">
        <f t="shared" si="9"/>
        <v>0</v>
      </c>
      <c r="L20" s="38">
        <f t="shared" si="10"/>
      </c>
      <c r="M20" s="58"/>
      <c r="N20" s="58"/>
      <c r="P20" s="58"/>
      <c r="Q20" s="58"/>
      <c r="R20" s="58"/>
      <c r="T20" s="58"/>
      <c r="U20" s="58"/>
      <c r="V20" s="58"/>
    </row>
    <row r="21" spans="1:22" s="63" customFormat="1" ht="19.5" customHeight="1">
      <c r="A21" s="59" t="s">
        <v>30</v>
      </c>
      <c r="B21" s="60">
        <v>3327428473.95</v>
      </c>
      <c r="C21" s="60">
        <v>31305698</v>
      </c>
      <c r="D21" s="60"/>
      <c r="E21" s="61">
        <f t="shared" si="7"/>
        <v>3296122775.95</v>
      </c>
      <c r="F21" s="60">
        <v>9633068334.9</v>
      </c>
      <c r="G21" s="60"/>
      <c r="H21" s="61">
        <f t="shared" si="8"/>
        <v>9633068334.9</v>
      </c>
      <c r="I21" s="60">
        <v>6336945558.95</v>
      </c>
      <c r="J21" s="60"/>
      <c r="K21" s="61">
        <f t="shared" si="9"/>
        <v>6336945558.95</v>
      </c>
      <c r="L21" s="61">
        <f t="shared" si="10"/>
      </c>
      <c r="M21" s="62"/>
      <c r="N21" s="62"/>
      <c r="P21" s="62"/>
      <c r="Q21" s="62"/>
      <c r="R21" s="62"/>
      <c r="T21" s="62"/>
      <c r="U21" s="62"/>
      <c r="V21" s="62"/>
    </row>
    <row r="22" spans="1:22" s="63" customFormat="1" ht="19.5" customHeight="1">
      <c r="A22" s="59" t="s">
        <v>31</v>
      </c>
      <c r="B22" s="60">
        <v>1856263906.14</v>
      </c>
      <c r="C22" s="60">
        <v>6668428.73</v>
      </c>
      <c r="D22" s="60"/>
      <c r="E22" s="61">
        <f t="shared" si="7"/>
        <v>1849595477.41</v>
      </c>
      <c r="F22" s="60">
        <v>2901782292</v>
      </c>
      <c r="G22" s="60">
        <v>489037805</v>
      </c>
      <c r="H22" s="61">
        <f t="shared" si="8"/>
        <v>2412744487</v>
      </c>
      <c r="I22" s="64">
        <v>1572719957.59</v>
      </c>
      <c r="J22" s="60">
        <v>727976000</v>
      </c>
      <c r="K22" s="61">
        <f t="shared" si="9"/>
        <v>844743957.5899999</v>
      </c>
      <c r="L22" s="61">
        <f t="shared" si="10"/>
        <v>116.04008340796948</v>
      </c>
      <c r="M22" s="62"/>
      <c r="N22" s="62"/>
      <c r="P22" s="62"/>
      <c r="Q22" s="62"/>
      <c r="R22" s="62"/>
      <c r="T22" s="62"/>
      <c r="U22" s="62"/>
      <c r="V22" s="62"/>
    </row>
    <row r="23" spans="1:22" s="32" customFormat="1" ht="19.5" customHeight="1">
      <c r="A23" s="42" t="s">
        <v>32</v>
      </c>
      <c r="B23" s="43"/>
      <c r="C23" s="43"/>
      <c r="D23" s="43"/>
      <c r="E23" s="38">
        <f t="shared" si="7"/>
        <v>0</v>
      </c>
      <c r="F23" s="43"/>
      <c r="G23" s="43"/>
      <c r="H23" s="38">
        <f t="shared" si="8"/>
        <v>0</v>
      </c>
      <c r="I23" s="43"/>
      <c r="J23" s="43"/>
      <c r="K23" s="38">
        <f t="shared" si="9"/>
        <v>0</v>
      </c>
      <c r="L23" s="38">
        <f t="shared" si="10"/>
      </c>
      <c r="M23" s="31"/>
      <c r="N23" s="31"/>
      <c r="P23" s="31"/>
      <c r="Q23" s="31"/>
      <c r="R23" s="31"/>
      <c r="T23" s="31"/>
      <c r="U23" s="31"/>
      <c r="V23" s="31"/>
    </row>
    <row r="24" spans="1:22" s="32" customFormat="1" ht="19.5" customHeight="1">
      <c r="A24" s="42" t="s">
        <v>33</v>
      </c>
      <c r="B24" s="43"/>
      <c r="C24" s="43"/>
      <c r="D24" s="43"/>
      <c r="E24" s="38">
        <f t="shared" si="7"/>
        <v>0</v>
      </c>
      <c r="F24" s="43"/>
      <c r="G24" s="43"/>
      <c r="H24" s="38">
        <f t="shared" si="8"/>
        <v>0</v>
      </c>
      <c r="I24" s="43"/>
      <c r="J24" s="43"/>
      <c r="K24" s="38">
        <f t="shared" si="9"/>
        <v>0</v>
      </c>
      <c r="L24" s="38">
        <f t="shared" si="10"/>
      </c>
      <c r="M24" s="31"/>
      <c r="N24" s="31"/>
      <c r="P24" s="31"/>
      <c r="Q24" s="31"/>
      <c r="R24" s="31"/>
      <c r="T24" s="31"/>
      <c r="U24" s="31"/>
      <c r="V24" s="31"/>
    </row>
    <row r="25" spans="1:22" s="15" customFormat="1" ht="15" customHeight="1">
      <c r="A25" s="56"/>
      <c r="B25" s="38"/>
      <c r="C25" s="38"/>
      <c r="D25" s="38"/>
      <c r="E25" s="53"/>
      <c r="F25" s="38"/>
      <c r="G25" s="38"/>
      <c r="H25" s="35"/>
      <c r="I25" s="35"/>
      <c r="J25" s="38"/>
      <c r="K25" s="35"/>
      <c r="L25" s="38"/>
      <c r="M25" s="14"/>
      <c r="N25" s="14"/>
      <c r="P25" s="14"/>
      <c r="Q25" s="14"/>
      <c r="R25" s="14"/>
      <c r="T25" s="14"/>
      <c r="U25" s="14"/>
      <c r="V25" s="14"/>
    </row>
    <row r="26" spans="1:13" s="32" customFormat="1" ht="24.75" customHeight="1">
      <c r="A26" s="41" t="s">
        <v>34</v>
      </c>
      <c r="B26" s="28">
        <f aca="true" t="shared" si="11" ref="B26:K26">SUM(B27:B32)</f>
        <v>3714157433.7</v>
      </c>
      <c r="C26" s="28">
        <f t="shared" si="11"/>
        <v>2455097448.2</v>
      </c>
      <c r="D26" s="28">
        <f t="shared" si="11"/>
        <v>3061738.7</v>
      </c>
      <c r="E26" s="28">
        <f t="shared" si="11"/>
        <v>1255998246.8</v>
      </c>
      <c r="F26" s="28">
        <f t="shared" si="11"/>
        <v>2940110097</v>
      </c>
      <c r="G26" s="28">
        <f t="shared" si="11"/>
        <v>5328630</v>
      </c>
      <c r="H26" s="28">
        <f t="shared" si="11"/>
        <v>2934781467</v>
      </c>
      <c r="I26" s="28">
        <f t="shared" si="11"/>
        <v>1678783220.2</v>
      </c>
      <c r="J26" s="28">
        <f t="shared" si="11"/>
        <v>1861587000</v>
      </c>
      <c r="K26" s="28">
        <f t="shared" si="11"/>
        <v>-182803779.79999995</v>
      </c>
      <c r="L26" s="28">
        <f>IF(J26=0,"",ABS(K26/J26*100))</f>
        <v>9.819781713129709</v>
      </c>
      <c r="M26" s="65"/>
    </row>
    <row r="27" spans="1:13" s="32" customFormat="1" ht="39.75" customHeight="1">
      <c r="A27" s="44" t="s">
        <v>35</v>
      </c>
      <c r="B27" s="66"/>
      <c r="C27" s="66"/>
      <c r="D27" s="66"/>
      <c r="E27" s="38">
        <f aca="true" t="shared" si="12" ref="E27:E32">B27-C27-D27</f>
        <v>0</v>
      </c>
      <c r="F27" s="66"/>
      <c r="G27" s="66"/>
      <c r="H27" s="38">
        <f aca="true" t="shared" si="13" ref="H27:H32">F27-G27</f>
        <v>0</v>
      </c>
      <c r="I27" s="66"/>
      <c r="J27" s="66"/>
      <c r="K27" s="38">
        <f aca="true" t="shared" si="14" ref="K27:K32">I27-J27</f>
        <v>0</v>
      </c>
      <c r="L27" s="38">
        <f aca="true" t="shared" si="15" ref="L27:L32">IF(J27="","",ABS(K27/J27*100))</f>
      </c>
      <c r="M27" s="65"/>
    </row>
    <row r="28" spans="1:22" s="32" customFormat="1" ht="19.5" customHeight="1">
      <c r="A28" s="42" t="s">
        <v>36</v>
      </c>
      <c r="B28" s="43">
        <v>16745084.7</v>
      </c>
      <c r="C28" s="43">
        <v>7510725.2</v>
      </c>
      <c r="D28" s="43">
        <v>1926406.7</v>
      </c>
      <c r="E28" s="38">
        <f t="shared" si="12"/>
        <v>7307952.8</v>
      </c>
      <c r="F28" s="43">
        <v>1549735865</v>
      </c>
      <c r="G28" s="43">
        <v>5328630</v>
      </c>
      <c r="H28" s="38">
        <f t="shared" si="13"/>
        <v>1544407235</v>
      </c>
      <c r="I28" s="43">
        <v>1537099282.2</v>
      </c>
      <c r="J28" s="43">
        <v>1843002000</v>
      </c>
      <c r="K28" s="38">
        <f t="shared" si="14"/>
        <v>-305902717.79999995</v>
      </c>
      <c r="L28" s="38">
        <f t="shared" si="15"/>
        <v>16.59806759840738</v>
      </c>
      <c r="M28" s="31"/>
      <c r="N28" s="31"/>
      <c r="P28" s="31"/>
      <c r="Q28" s="31"/>
      <c r="R28" s="31"/>
      <c r="T28" s="31"/>
      <c r="U28" s="31"/>
      <c r="V28" s="31"/>
    </row>
    <row r="29" spans="1:22" s="68" customFormat="1" ht="19.5" customHeight="1">
      <c r="A29" s="42" t="s">
        <v>37</v>
      </c>
      <c r="B29" s="60">
        <v>4133393</v>
      </c>
      <c r="C29" s="60"/>
      <c r="D29" s="60">
        <v>1135332</v>
      </c>
      <c r="E29" s="61">
        <f t="shared" si="12"/>
        <v>2998061</v>
      </c>
      <c r="F29" s="60">
        <v>3872615</v>
      </c>
      <c r="G29" s="60"/>
      <c r="H29" s="61">
        <f t="shared" si="13"/>
        <v>3872615</v>
      </c>
      <c r="I29" s="60">
        <v>874554</v>
      </c>
      <c r="J29" s="60"/>
      <c r="K29" s="61">
        <f t="shared" si="14"/>
        <v>874554</v>
      </c>
      <c r="L29" s="61">
        <f t="shared" si="15"/>
      </c>
      <c r="M29" s="67"/>
      <c r="N29" s="67"/>
      <c r="P29" s="67"/>
      <c r="Q29" s="67"/>
      <c r="R29" s="67"/>
      <c r="T29" s="67"/>
      <c r="U29" s="67"/>
      <c r="V29" s="67"/>
    </row>
    <row r="30" spans="1:22" s="32" customFormat="1" ht="19.5" customHeight="1">
      <c r="A30" s="69" t="s">
        <v>38</v>
      </c>
      <c r="B30" s="43">
        <v>1877078105</v>
      </c>
      <c r="C30" s="43">
        <v>1522942096</v>
      </c>
      <c r="D30" s="43"/>
      <c r="E30" s="38">
        <f t="shared" si="12"/>
        <v>354136009</v>
      </c>
      <c r="F30" s="43">
        <v>387774177</v>
      </c>
      <c r="G30" s="43"/>
      <c r="H30" s="38">
        <f t="shared" si="13"/>
        <v>387774177</v>
      </c>
      <c r="I30" s="43">
        <v>33638168</v>
      </c>
      <c r="J30" s="43">
        <v>3842000</v>
      </c>
      <c r="K30" s="38">
        <f t="shared" si="14"/>
        <v>29796168</v>
      </c>
      <c r="L30" s="38">
        <f t="shared" si="15"/>
        <v>775.5379489849038</v>
      </c>
      <c r="M30" s="31"/>
      <c r="N30" s="31"/>
      <c r="P30" s="31"/>
      <c r="Q30" s="31"/>
      <c r="R30" s="31"/>
      <c r="T30" s="31"/>
      <c r="U30" s="31"/>
      <c r="V30" s="31"/>
    </row>
    <row r="31" spans="1:22" s="32" customFormat="1" ht="19.5" customHeight="1">
      <c r="A31" s="42" t="s">
        <v>39</v>
      </c>
      <c r="B31" s="43">
        <v>1816200851</v>
      </c>
      <c r="C31" s="43">
        <v>924644627</v>
      </c>
      <c r="D31" s="43"/>
      <c r="E31" s="38">
        <f t="shared" si="12"/>
        <v>891556224</v>
      </c>
      <c r="F31" s="43">
        <v>998727440</v>
      </c>
      <c r="G31" s="43"/>
      <c r="H31" s="38">
        <f t="shared" si="13"/>
        <v>998727440</v>
      </c>
      <c r="I31" s="43">
        <v>107171216</v>
      </c>
      <c r="J31" s="43"/>
      <c r="K31" s="38">
        <f t="shared" si="14"/>
        <v>107171216</v>
      </c>
      <c r="L31" s="38">
        <f t="shared" si="15"/>
      </c>
      <c r="M31" s="31"/>
      <c r="N31" s="31"/>
      <c r="P31" s="31"/>
      <c r="Q31" s="31"/>
      <c r="R31" s="31"/>
      <c r="T31" s="31"/>
      <c r="U31" s="31"/>
      <c r="V31" s="31"/>
    </row>
    <row r="32" spans="1:22" s="32" customFormat="1" ht="19.5" customHeight="1">
      <c r="A32" s="42" t="s">
        <v>40</v>
      </c>
      <c r="B32" s="43"/>
      <c r="C32" s="43"/>
      <c r="D32" s="43"/>
      <c r="E32" s="38">
        <f t="shared" si="12"/>
        <v>0</v>
      </c>
      <c r="F32" s="43"/>
      <c r="G32" s="43"/>
      <c r="H32" s="38">
        <f t="shared" si="13"/>
        <v>0</v>
      </c>
      <c r="I32" s="43"/>
      <c r="J32" s="43">
        <v>14743000</v>
      </c>
      <c r="K32" s="38">
        <f t="shared" si="14"/>
        <v>-14743000</v>
      </c>
      <c r="L32" s="38">
        <f t="shared" si="15"/>
        <v>100</v>
      </c>
      <c r="M32" s="31"/>
      <c r="N32" s="31"/>
      <c r="P32" s="31"/>
      <c r="Q32" s="31"/>
      <c r="R32" s="31"/>
      <c r="T32" s="31"/>
      <c r="U32" s="31"/>
      <c r="V32" s="31"/>
    </row>
    <row r="33" spans="1:22" s="32" customFormat="1" ht="15" customHeight="1">
      <c r="A33" s="70"/>
      <c r="B33" s="38"/>
      <c r="C33" s="38"/>
      <c r="D33" s="38"/>
      <c r="E33" s="53"/>
      <c r="F33" s="38"/>
      <c r="G33" s="38"/>
      <c r="H33" s="35"/>
      <c r="I33" s="35"/>
      <c r="J33" s="38"/>
      <c r="K33" s="35"/>
      <c r="L33" s="38"/>
      <c r="M33" s="31"/>
      <c r="N33" s="31"/>
      <c r="P33" s="31"/>
      <c r="Q33" s="31"/>
      <c r="R33" s="31"/>
      <c r="T33" s="31"/>
      <c r="U33" s="31"/>
      <c r="V33" s="31"/>
    </row>
    <row r="34" spans="1:22" s="32" customFormat="1" ht="37.5" customHeight="1">
      <c r="A34" s="71" t="s">
        <v>41</v>
      </c>
      <c r="B34" s="28">
        <f aca="true" t="shared" si="16" ref="B34:K34">B35</f>
        <v>931317396</v>
      </c>
      <c r="C34" s="28">
        <f t="shared" si="16"/>
        <v>91556896</v>
      </c>
      <c r="D34" s="28">
        <f t="shared" si="16"/>
        <v>0</v>
      </c>
      <c r="E34" s="28">
        <f t="shared" si="16"/>
        <v>839760500</v>
      </c>
      <c r="F34" s="28">
        <f t="shared" si="16"/>
        <v>1095105238</v>
      </c>
      <c r="G34" s="28">
        <f t="shared" si="16"/>
        <v>22484207</v>
      </c>
      <c r="H34" s="28">
        <f t="shared" si="16"/>
        <v>1072621031</v>
      </c>
      <c r="I34" s="28">
        <f t="shared" si="16"/>
        <v>256849303</v>
      </c>
      <c r="J34" s="28">
        <f t="shared" si="16"/>
        <v>0</v>
      </c>
      <c r="K34" s="28">
        <f t="shared" si="16"/>
        <v>256849303</v>
      </c>
      <c r="L34" s="28">
        <f>IF(J34=0,"",ABS(K34/J34*100))</f>
      </c>
      <c r="M34" s="31"/>
      <c r="N34" s="31"/>
      <c r="P34" s="31"/>
      <c r="Q34" s="31"/>
      <c r="R34" s="31"/>
      <c r="T34" s="31"/>
      <c r="U34" s="31"/>
      <c r="V34" s="31"/>
    </row>
    <row r="35" spans="1:22" s="32" customFormat="1" ht="19.5" customHeight="1">
      <c r="A35" s="72" t="s">
        <v>42</v>
      </c>
      <c r="B35" s="43">
        <v>931317396</v>
      </c>
      <c r="C35" s="43">
        <v>91556896</v>
      </c>
      <c r="D35" s="43"/>
      <c r="E35" s="38">
        <f>B35-C35-D35</f>
        <v>839760500</v>
      </c>
      <c r="F35" s="43">
        <v>1095105238</v>
      </c>
      <c r="G35" s="43">
        <v>22484207</v>
      </c>
      <c r="H35" s="38">
        <f>F35-G35</f>
        <v>1072621031</v>
      </c>
      <c r="I35" s="43">
        <v>256849303</v>
      </c>
      <c r="J35" s="43"/>
      <c r="K35" s="38">
        <f>I35-J35</f>
        <v>256849303</v>
      </c>
      <c r="L35" s="38">
        <f>IF(J35="","",ABS(K35/J35*100))</f>
      </c>
      <c r="M35" s="14"/>
      <c r="N35" s="14"/>
      <c r="P35" s="31"/>
      <c r="Q35" s="31"/>
      <c r="R35" s="31"/>
      <c r="T35" s="31"/>
      <c r="U35" s="31"/>
      <c r="V35" s="31"/>
    </row>
    <row r="36" spans="1:22" s="32" customFormat="1" ht="15" customHeight="1">
      <c r="A36" s="73"/>
      <c r="B36" s="38"/>
      <c r="C36" s="38"/>
      <c r="D36" s="38"/>
      <c r="E36" s="53"/>
      <c r="F36" s="38"/>
      <c r="G36" s="38"/>
      <c r="H36" s="35"/>
      <c r="I36" s="35"/>
      <c r="J36" s="38"/>
      <c r="K36" s="35"/>
      <c r="L36" s="38"/>
      <c r="M36" s="14"/>
      <c r="N36" s="14"/>
      <c r="P36" s="31"/>
      <c r="Q36" s="31"/>
      <c r="R36" s="31"/>
      <c r="T36" s="31"/>
      <c r="U36" s="31"/>
      <c r="V36" s="31"/>
    </row>
    <row r="37" spans="1:22" s="32" customFormat="1" ht="24.75" customHeight="1">
      <c r="A37" s="71" t="s">
        <v>43</v>
      </c>
      <c r="B37" s="28">
        <f aca="true" t="shared" si="17" ref="B37:K37">B38</f>
        <v>0</v>
      </c>
      <c r="C37" s="28">
        <f t="shared" si="17"/>
        <v>0</v>
      </c>
      <c r="D37" s="28">
        <f t="shared" si="17"/>
        <v>0</v>
      </c>
      <c r="E37" s="28">
        <f t="shared" si="17"/>
        <v>0</v>
      </c>
      <c r="F37" s="28">
        <f t="shared" si="17"/>
        <v>0</v>
      </c>
      <c r="G37" s="28">
        <f t="shared" si="17"/>
        <v>0</v>
      </c>
      <c r="H37" s="28">
        <f t="shared" si="17"/>
        <v>0</v>
      </c>
      <c r="I37" s="28">
        <f t="shared" si="17"/>
        <v>0</v>
      </c>
      <c r="J37" s="28">
        <f t="shared" si="17"/>
        <v>0</v>
      </c>
      <c r="K37" s="28">
        <f t="shared" si="17"/>
        <v>0</v>
      </c>
      <c r="L37" s="28">
        <f>IF(J37=0,"",ABS(K37/J37*100))</f>
      </c>
      <c r="M37" s="31"/>
      <c r="N37" s="31"/>
      <c r="P37" s="31"/>
      <c r="Q37" s="31"/>
      <c r="R37" s="31"/>
      <c r="T37" s="31"/>
      <c r="U37" s="31"/>
      <c r="V37" s="31"/>
    </row>
    <row r="38" spans="1:22" s="15" customFormat="1" ht="19.5" customHeight="1">
      <c r="A38" s="72" t="s">
        <v>44</v>
      </c>
      <c r="B38" s="43"/>
      <c r="C38" s="43"/>
      <c r="D38" s="43"/>
      <c r="E38" s="38">
        <f>B38-C38-D38</f>
        <v>0</v>
      </c>
      <c r="F38" s="43"/>
      <c r="G38" s="43"/>
      <c r="H38" s="38">
        <f>F38-G38</f>
        <v>0</v>
      </c>
      <c r="I38" s="43"/>
      <c r="J38" s="43"/>
      <c r="K38" s="38">
        <f>I38-J38</f>
        <v>0</v>
      </c>
      <c r="L38" s="38">
        <f>IF(J38="","",ABS(K38/J38*100))</f>
      </c>
      <c r="M38" s="14"/>
      <c r="N38" s="14"/>
      <c r="P38" s="14"/>
      <c r="Q38" s="14"/>
      <c r="R38" s="14"/>
      <c r="T38" s="14"/>
      <c r="U38" s="14"/>
      <c r="V38" s="14"/>
    </row>
    <row r="39" spans="1:22" s="32" customFormat="1" ht="15" customHeight="1">
      <c r="A39" s="73"/>
      <c r="B39" s="38"/>
      <c r="C39" s="38"/>
      <c r="D39" s="38"/>
      <c r="E39" s="53"/>
      <c r="F39" s="38"/>
      <c r="G39" s="38"/>
      <c r="H39" s="35"/>
      <c r="I39" s="35"/>
      <c r="J39" s="38"/>
      <c r="K39" s="35"/>
      <c r="L39" s="38"/>
      <c r="M39" s="14"/>
      <c r="N39" s="14"/>
      <c r="P39" s="31"/>
      <c r="Q39" s="31"/>
      <c r="R39" s="31"/>
      <c r="T39" s="31"/>
      <c r="U39" s="31"/>
      <c r="V39" s="31"/>
    </row>
    <row r="40" spans="1:22" s="32" customFormat="1" ht="21.75" customHeight="1">
      <c r="A40" s="71" t="s">
        <v>45</v>
      </c>
      <c r="B40" s="28">
        <f aca="true" t="shared" si="18" ref="B40:K40">B41</f>
        <v>0</v>
      </c>
      <c r="C40" s="28">
        <f t="shared" si="18"/>
        <v>0</v>
      </c>
      <c r="D40" s="28">
        <f t="shared" si="18"/>
        <v>0</v>
      </c>
      <c r="E40" s="28">
        <f t="shared" si="18"/>
        <v>0</v>
      </c>
      <c r="F40" s="28">
        <f t="shared" si="18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73307000</v>
      </c>
      <c r="K40" s="28">
        <f t="shared" si="18"/>
        <v>-73307000</v>
      </c>
      <c r="L40" s="28">
        <f>IF(J40=0,"",ABS(K40/J40*100))</f>
        <v>100</v>
      </c>
      <c r="M40" s="14"/>
      <c r="N40" s="14"/>
      <c r="P40" s="31"/>
      <c r="Q40" s="31"/>
      <c r="R40" s="31"/>
      <c r="T40" s="31"/>
      <c r="U40" s="31"/>
      <c r="V40" s="31"/>
    </row>
    <row r="41" spans="1:22" s="32" customFormat="1" ht="20.25" customHeight="1">
      <c r="A41" s="72" t="s">
        <v>46</v>
      </c>
      <c r="B41" s="43"/>
      <c r="C41" s="43"/>
      <c r="D41" s="43"/>
      <c r="E41" s="53">
        <f>B41-C41-D41</f>
        <v>0</v>
      </c>
      <c r="F41" s="43"/>
      <c r="G41" s="43"/>
      <c r="H41" s="38">
        <f>F41-G41</f>
        <v>0</v>
      </c>
      <c r="I41" s="36"/>
      <c r="J41" s="66">
        <v>73307000</v>
      </c>
      <c r="K41" s="38">
        <f>I41-J41</f>
        <v>-73307000</v>
      </c>
      <c r="L41" s="38">
        <f>IF(J41="","",ABS(K41/J41*100))</f>
        <v>100</v>
      </c>
      <c r="M41" s="14"/>
      <c r="N41" s="14"/>
      <c r="P41" s="31"/>
      <c r="Q41" s="31"/>
      <c r="R41" s="31"/>
      <c r="T41" s="31"/>
      <c r="U41" s="31"/>
      <c r="V41" s="31"/>
    </row>
    <row r="42" spans="1:22" s="32" customFormat="1" ht="15" customHeight="1">
      <c r="A42" s="73"/>
      <c r="B42" s="38"/>
      <c r="C42" s="38"/>
      <c r="D42" s="38"/>
      <c r="E42" s="53"/>
      <c r="F42" s="38"/>
      <c r="G42" s="38"/>
      <c r="H42" s="35"/>
      <c r="I42" s="35"/>
      <c r="J42" s="38"/>
      <c r="K42" s="35"/>
      <c r="L42" s="38"/>
      <c r="M42" s="14"/>
      <c r="N42" s="14"/>
      <c r="P42" s="31"/>
      <c r="Q42" s="31"/>
      <c r="R42" s="31"/>
      <c r="T42" s="31"/>
      <c r="U42" s="31"/>
      <c r="V42" s="31"/>
    </row>
    <row r="43" spans="1:22" s="32" customFormat="1" ht="16.5" customHeight="1">
      <c r="A43" s="71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1"/>
      <c r="N43" s="31"/>
      <c r="P43" s="31"/>
      <c r="Q43" s="31"/>
      <c r="R43" s="31"/>
      <c r="T43" s="31"/>
      <c r="U43" s="31"/>
      <c r="V43" s="31"/>
    </row>
    <row r="44" spans="1:22" s="32" customFormat="1" ht="24.75" customHeight="1" thickBot="1">
      <c r="A44" s="74" t="s">
        <v>47</v>
      </c>
      <c r="B44" s="75">
        <f aca="true" t="shared" si="19" ref="B44:K44">B7+B10+B18+B26+B34+B37+B40</f>
        <v>10173830769.79</v>
      </c>
      <c r="C44" s="75">
        <f t="shared" si="19"/>
        <v>2744704693.7599998</v>
      </c>
      <c r="D44" s="75">
        <f t="shared" si="19"/>
        <v>17866112.22</v>
      </c>
      <c r="E44" s="75">
        <f t="shared" si="19"/>
        <v>7411259963.809999</v>
      </c>
      <c r="F44" s="75">
        <f t="shared" si="19"/>
        <v>23770906269.9</v>
      </c>
      <c r="G44" s="75">
        <f t="shared" si="19"/>
        <v>771647624</v>
      </c>
      <c r="H44" s="75">
        <f t="shared" si="19"/>
        <v>22999258645.9</v>
      </c>
      <c r="I44" s="75">
        <f t="shared" si="19"/>
        <v>16705947168.73</v>
      </c>
      <c r="J44" s="75">
        <f t="shared" si="19"/>
        <v>5284619000</v>
      </c>
      <c r="K44" s="75">
        <f t="shared" si="19"/>
        <v>11421328168.730001</v>
      </c>
      <c r="L44" s="75">
        <f>IF(J44=0,"",ABS(K44/J44*100))</f>
        <v>216.12396596102766</v>
      </c>
      <c r="M44" s="31"/>
      <c r="N44" s="31"/>
      <c r="P44" s="31"/>
      <c r="Q44" s="31"/>
      <c r="R44" s="31"/>
      <c r="T44" s="31"/>
      <c r="U44" s="31"/>
      <c r="V44" s="31"/>
    </row>
    <row r="45" spans="1:10" ht="26.25" customHeight="1">
      <c r="A45" s="37" t="s">
        <v>48</v>
      </c>
      <c r="B45" s="76"/>
      <c r="C45" s="77"/>
      <c r="D45" s="77"/>
      <c r="E45" s="77"/>
      <c r="J45" s="78" t="s">
        <v>49</v>
      </c>
    </row>
    <row r="46" ht="16.5" hidden="1">
      <c r="A46" s="76"/>
    </row>
    <row r="47" ht="15.75">
      <c r="A47" s="79"/>
    </row>
    <row r="48" ht="15.75">
      <c r="A48" s="79"/>
    </row>
    <row r="49" spans="1:2" ht="15.75">
      <c r="A49" s="79"/>
      <c r="B49" s="79"/>
    </row>
    <row r="50" ht="15.75">
      <c r="A50" s="79"/>
    </row>
    <row r="51" ht="15.75">
      <c r="A51" s="79"/>
    </row>
    <row r="52" ht="15.75">
      <c r="A52" s="79"/>
    </row>
    <row r="53" ht="15.75">
      <c r="A53" s="79"/>
    </row>
    <row r="54" ht="15.75">
      <c r="A54" s="79"/>
    </row>
    <row r="55" ht="15.75">
      <c r="A55" s="79"/>
    </row>
    <row r="56" ht="15.75">
      <c r="A56" s="79"/>
    </row>
    <row r="57" ht="15.75">
      <c r="A57" s="79"/>
    </row>
    <row r="58" ht="15.75">
      <c r="A58" s="79"/>
    </row>
    <row r="59" ht="15.75">
      <c r="A59" s="79"/>
    </row>
    <row r="60" ht="15.75">
      <c r="A60" s="79"/>
    </row>
    <row r="61" ht="15.75">
      <c r="A61" s="79"/>
    </row>
    <row r="62" ht="15.75">
      <c r="A62" s="79"/>
    </row>
    <row r="63" ht="15.75">
      <c r="A63" s="79"/>
    </row>
    <row r="64" ht="15.75">
      <c r="A64" s="79"/>
    </row>
    <row r="65" ht="15.75">
      <c r="A65" s="79"/>
    </row>
    <row r="66" ht="15.75">
      <c r="A66" s="79"/>
    </row>
    <row r="67" ht="15.75">
      <c r="A67" s="79"/>
    </row>
    <row r="68" ht="15.75">
      <c r="A68" s="79"/>
    </row>
    <row r="69" ht="15.75">
      <c r="A69" s="79"/>
    </row>
    <row r="70" ht="15.75">
      <c r="A70" s="79"/>
    </row>
    <row r="71" ht="15.75">
      <c r="A71" s="79"/>
    </row>
    <row r="72" ht="15.75">
      <c r="A72" s="79"/>
    </row>
    <row r="73" ht="15.75">
      <c r="A73" s="79"/>
    </row>
    <row r="74" ht="15.75">
      <c r="A74" s="79"/>
    </row>
    <row r="75" ht="15.75">
      <c r="A75" s="79"/>
    </row>
    <row r="76" ht="15.75">
      <c r="A76" s="79"/>
    </row>
    <row r="77" ht="15.75">
      <c r="A77" s="79"/>
    </row>
    <row r="78" ht="15.75">
      <c r="A78" s="79"/>
    </row>
    <row r="79" ht="15.75">
      <c r="A79" s="79"/>
    </row>
    <row r="80" ht="15.75">
      <c r="A80" s="79"/>
    </row>
  </sheetData>
  <mergeCells count="7">
    <mergeCell ref="A1:L1"/>
    <mergeCell ref="A3:A5"/>
    <mergeCell ref="J3:J5"/>
    <mergeCell ref="B4:E4"/>
    <mergeCell ref="I4:I5"/>
    <mergeCell ref="K4:K5"/>
    <mergeCell ref="L4:L5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perSize="9" scale="7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2008-04-18T03:40:32Z</cp:lastPrinted>
  <dcterms:created xsi:type="dcterms:W3CDTF">2008-04-18T03:34:47Z</dcterms:created>
  <dcterms:modified xsi:type="dcterms:W3CDTF">2008-04-20T06:20:34Z</dcterms:modified>
  <cp:category/>
  <cp:version/>
  <cp:contentType/>
  <cp:contentStatus/>
</cp:coreProperties>
</file>