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<sst xmlns="http://schemas.openxmlformats.org/spreadsheetml/2006/main" count="50" uniqueCount="49">
  <si>
    <t>單位:新臺幣元</t>
  </si>
  <si>
    <t xml:space="preserve"> 機  關  名  稱</t>
  </si>
  <si>
    <t>以前年度保留數</t>
  </si>
  <si>
    <t>本年度預算數</t>
  </si>
  <si>
    <t xml:space="preserve"> 合          計</t>
  </si>
  <si>
    <r>
      <t>行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院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</si>
  <si>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>財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</si>
  <si>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>合</t>
    </r>
    <r>
      <rPr>
        <b/>
        <sz val="14"/>
        <rFont val="Times New Roman"/>
        <family val="1"/>
      </rPr>
      <t xml:space="preserve">          </t>
    </r>
    <r>
      <rPr>
        <b/>
        <sz val="14"/>
        <rFont val="華康中黑體"/>
        <family val="3"/>
      </rPr>
      <t>計</t>
    </r>
  </si>
  <si>
    <t xml:space="preserve"> </t>
  </si>
  <si>
    <t>1 3 4   固定資產建設改良擴充綜計表</t>
  </si>
  <si>
    <r>
      <t>可</t>
    </r>
    <r>
      <rPr>
        <sz val="15"/>
        <rFont val="細明體"/>
        <family val="3"/>
      </rPr>
      <t>用</t>
    </r>
    <r>
      <rPr>
        <sz val="15"/>
        <rFont val="細明體"/>
        <family val="3"/>
      </rPr>
      <t>預</t>
    </r>
    <r>
      <rPr>
        <sz val="15"/>
        <rFont val="細明體"/>
        <family val="3"/>
      </rPr>
      <t>算</t>
    </r>
    <r>
      <rPr>
        <sz val="15"/>
        <rFont val="細明體"/>
        <family val="3"/>
      </rPr>
      <t>數</t>
    </r>
  </si>
  <si>
    <t>決算數</t>
  </si>
  <si>
    <t>比較增減</t>
  </si>
  <si>
    <t>保  留  數</t>
  </si>
  <si>
    <t>本年度奉准      先行辦理數</t>
  </si>
  <si>
    <t>水電燃氣業</t>
  </si>
  <si>
    <r>
      <t xml:space="preserve">   </t>
    </r>
    <r>
      <rPr>
        <sz val="14"/>
        <rFont val="細明體"/>
        <family val="3"/>
      </rPr>
      <t>中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央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銀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行</t>
    </r>
  </si>
  <si>
    <t>倉儲及通信</t>
  </si>
  <si>
    <r>
      <t>經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濟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</si>
  <si>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製造業</t>
  </si>
  <si>
    <t>台灣糖業股份有限公司</t>
  </si>
  <si>
    <t>金融保險</t>
  </si>
  <si>
    <t>台灣中油股份有限公司</t>
  </si>
  <si>
    <t>台灣電力股份有限公司</t>
  </si>
  <si>
    <t>合計</t>
  </si>
  <si>
    <t>漢翔航空工業有限公司</t>
  </si>
  <si>
    <t>台灣自來水股份有限公司</t>
  </si>
  <si>
    <t>中國輸出入銀行</t>
  </si>
  <si>
    <r>
      <t>中央存款保險股份有限</t>
    </r>
    <r>
      <rPr>
        <sz val="14"/>
        <rFont val="細明體"/>
        <family val="3"/>
      </rPr>
      <t>公司</t>
    </r>
  </si>
  <si>
    <t>臺灣金融控股股份有限公司</t>
  </si>
  <si>
    <r>
      <t>臺灣土地銀行股份有限</t>
    </r>
    <r>
      <rPr>
        <sz val="14"/>
        <rFont val="細明體"/>
        <family val="3"/>
      </rPr>
      <t>公司</t>
    </r>
  </si>
  <si>
    <t>財政部印刷廠</t>
  </si>
  <si>
    <t>臺灣菸酒股份有限公司</t>
  </si>
  <si>
    <r>
      <t>交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通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</si>
  <si>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</si>
  <si>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</si>
  <si>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</si>
  <si>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</si>
  <si>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</si>
  <si>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
委員會主管</t>
  </si>
  <si>
    <t>榮民工程股份有限公司</t>
  </si>
  <si>
    <t>行政院勞工委員會主管</t>
  </si>
  <si>
    <t>勞工保險局</t>
  </si>
  <si>
    <r>
      <t>行政院衛</t>
    </r>
    <r>
      <rPr>
        <b/>
        <sz val="14"/>
        <rFont val="華康中黑體"/>
        <family val="3"/>
      </rPr>
      <t>生</t>
    </r>
    <r>
      <rPr>
        <b/>
        <sz val="14"/>
        <rFont val="華康中黑體"/>
        <family val="3"/>
      </rPr>
      <t>署</t>
    </r>
    <r>
      <rPr>
        <b/>
        <sz val="14"/>
        <rFont val="華康中黑體"/>
        <family val="3"/>
      </rPr>
      <t>主</t>
    </r>
    <r>
      <rPr>
        <b/>
        <sz val="14"/>
        <rFont val="華康中黑體"/>
        <family val="3"/>
      </rPr>
      <t>管</t>
    </r>
  </si>
  <si>
    <t>中央健康保險局</t>
  </si>
  <si>
    <t>營造業</t>
  </si>
  <si>
    <t>中華郵政股份有限公司</t>
  </si>
  <si>
    <r>
      <t xml:space="preserve">                        </t>
    </r>
    <r>
      <rPr>
        <sz val="15"/>
        <rFont val="細明體"/>
        <family val="3"/>
      </rPr>
      <t>金融、保險及不動產業</t>
    </r>
    <r>
      <rPr>
        <sz val="15"/>
        <rFont val="Times New Roman"/>
        <family val="1"/>
      </rPr>
      <t>2,266,191,736</t>
    </r>
    <r>
      <rPr>
        <sz val="15"/>
        <rFont val="細明體"/>
        <family val="3"/>
      </rPr>
      <t>元，占</t>
    </r>
    <r>
      <rPr>
        <sz val="15"/>
        <rFont val="Times New Roman"/>
        <family val="1"/>
      </rPr>
      <t>1.11%</t>
    </r>
    <r>
      <rPr>
        <sz val="15"/>
        <rFont val="細明體"/>
        <family val="3"/>
      </rPr>
      <t>；營造業</t>
    </r>
    <r>
      <rPr>
        <sz val="15"/>
        <rFont val="Times New Roman"/>
        <family val="1"/>
      </rPr>
      <t>22,865,774</t>
    </r>
    <r>
      <rPr>
        <sz val="15"/>
        <rFont val="細明體"/>
        <family val="3"/>
      </rPr>
      <t>元，占</t>
    </r>
    <r>
      <rPr>
        <sz val="15"/>
        <rFont val="Times New Roman"/>
        <family val="1"/>
      </rPr>
      <t>0.01%</t>
    </r>
    <r>
      <rPr>
        <sz val="15"/>
        <rFont val="細明體"/>
        <family val="3"/>
      </rPr>
      <t>。</t>
    </r>
  </si>
  <si>
    <r>
      <t>按業別分析：水電燃氣業</t>
    </r>
    <r>
      <rPr>
        <sz val="15"/>
        <rFont val="Times New Roman"/>
        <family val="1"/>
      </rPr>
      <t>157,038,053,890.85</t>
    </r>
    <r>
      <rPr>
        <sz val="15"/>
        <rFont val="細明體"/>
        <family val="3"/>
      </rPr>
      <t>元，占</t>
    </r>
    <r>
      <rPr>
        <sz val="15"/>
        <rFont val="Times New Roman"/>
        <family val="1"/>
      </rPr>
      <t>76.86%</t>
    </r>
    <r>
      <rPr>
        <sz val="15"/>
        <rFont val="細明體"/>
        <family val="3"/>
      </rPr>
      <t>；運輸、倉儲及通信業</t>
    </r>
    <r>
      <rPr>
        <sz val="15"/>
        <rFont val="Times New Roman"/>
        <family val="1"/>
      </rPr>
      <t>17,505,472,632</t>
    </r>
    <r>
      <rPr>
        <sz val="15"/>
        <rFont val="細明體"/>
        <family val="3"/>
      </rPr>
      <t>元，占</t>
    </r>
    <r>
      <rPr>
        <sz val="15"/>
        <rFont val="Times New Roman"/>
        <family val="1"/>
      </rPr>
      <t>8.57%</t>
    </r>
    <r>
      <rPr>
        <sz val="15"/>
        <rFont val="細明體"/>
        <family val="3"/>
      </rPr>
      <t>；製造業</t>
    </r>
    <r>
      <rPr>
        <sz val="15"/>
        <rFont val="Times New Roman"/>
        <family val="1"/>
      </rPr>
      <t>27,484,993,145.15</t>
    </r>
    <r>
      <rPr>
        <sz val="15"/>
        <rFont val="細明體"/>
        <family val="3"/>
      </rPr>
      <t>元，占</t>
    </r>
    <r>
      <rPr>
        <sz val="15"/>
        <rFont val="Times New Roman"/>
        <family val="1"/>
      </rPr>
      <t>13.45%</t>
    </r>
    <r>
      <rPr>
        <sz val="15"/>
        <rFont val="細明體"/>
        <family val="3"/>
      </rPr>
      <t>；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</si>
</sst>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00;\-#,##0.0000"/>
    <numFmt numFmtId="178" formatCode="_-\ #,##0.0_-;\-\ #,##0.0_-;_ &quot;&quot;_-"/>
    <numFmt numFmtId="179" formatCode="#,###"/>
    <numFmt numFmtId="180" formatCode="#,##0.00_ "/>
    <numFmt numFmtId="181" formatCode="_-\ #,##0.00_-;\-\ #,##0.00_-;_ &quot;&quot;_-"/>
  </numFmts>
  <fonts count="24">
    <font>
      <sz val="12"/>
      <name val="新細明體"/>
      <family val="1"/>
    </font>
    <font>
      <b/>
      <sz val="40"/>
      <name val="新細明體"/>
      <family val="1"/>
    </font>
    <font>
      <sz val="12"/>
      <name val="Courier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34"/>
      <name val="Courier"/>
      <family val="3"/>
    </font>
    <font>
      <sz val="34"/>
      <name val="Times New Roman"/>
      <family val="1"/>
    </font>
    <font>
      <sz val="12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5"/>
      <name val="細明體"/>
      <family val="3"/>
    </font>
    <font>
      <b/>
      <sz val="24"/>
      <name val="華康特粗明體"/>
      <family val="1"/>
    </font>
    <font>
      <sz val="15"/>
      <name val="Courier"/>
      <family val="3"/>
    </font>
    <font>
      <sz val="15"/>
      <name val="Times New Roman"/>
      <family val="1"/>
    </font>
    <font>
      <sz val="14"/>
      <name val="細明體"/>
      <family val="3"/>
    </font>
    <font>
      <sz val="14"/>
      <name val="Times New Roman"/>
      <family val="1"/>
    </font>
    <font>
      <sz val="14"/>
      <name val="Courier"/>
      <family val="3"/>
    </font>
    <font>
      <b/>
      <sz val="14"/>
      <name val="華康中黑體"/>
      <family val="3"/>
    </font>
    <font>
      <b/>
      <sz val="14"/>
      <name val="Times New Roman"/>
      <family val="1"/>
    </font>
    <font>
      <b/>
      <sz val="14"/>
      <name val="Courier"/>
      <family val="3"/>
    </font>
    <font>
      <b/>
      <sz val="14"/>
      <name val="細明體"/>
      <family val="3"/>
    </font>
    <font>
      <b/>
      <sz val="12"/>
      <color indexed="8"/>
      <name val="Times New Roman"/>
      <family val="1"/>
    </font>
    <font>
      <sz val="12"/>
      <name val="Helv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37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9" fontId="5" fillId="0" borderId="0" xfId="16" applyFont="1">
      <alignment/>
      <protection/>
    </xf>
    <xf numFmtId="39" fontId="6" fillId="0" borderId="0" xfId="16" applyFont="1">
      <alignment/>
      <protection/>
    </xf>
    <xf numFmtId="39" fontId="7" fillId="0" borderId="1" xfId="16" applyFont="1" applyBorder="1">
      <alignment/>
      <protection/>
    </xf>
    <xf numFmtId="39" fontId="7" fillId="0" borderId="0" xfId="16" applyFont="1">
      <alignment/>
      <protection/>
    </xf>
    <xf numFmtId="39" fontId="7" fillId="0" borderId="1" xfId="16" applyFont="1" applyBorder="1" applyAlignment="1" applyProtection="1" quotePrefix="1">
      <alignment horizontal="right" vertical="center"/>
      <protection/>
    </xf>
    <xf numFmtId="39" fontId="8" fillId="0" borderId="1" xfId="16" applyFont="1" applyBorder="1" applyAlignment="1" applyProtection="1" quotePrefix="1">
      <alignment horizontal="right" vertical="center"/>
      <protection/>
    </xf>
    <xf numFmtId="39" fontId="2" fillId="0" borderId="0" xfId="16">
      <alignment/>
      <protection/>
    </xf>
    <xf numFmtId="39" fontId="9" fillId="0" borderId="0" xfId="16" applyFont="1">
      <alignment/>
      <protection/>
    </xf>
    <xf numFmtId="39" fontId="12" fillId="0" borderId="0" xfId="16" applyFont="1">
      <alignment/>
      <protection/>
    </xf>
    <xf numFmtId="39" fontId="13" fillId="0" borderId="0" xfId="16" applyFont="1">
      <alignment/>
      <protection/>
    </xf>
    <xf numFmtId="39" fontId="10" fillId="0" borderId="2" xfId="16" applyFont="1" applyBorder="1" applyAlignment="1" applyProtection="1" quotePrefix="1">
      <alignment horizontal="center" vertical="center"/>
      <protection/>
    </xf>
    <xf numFmtId="39" fontId="10" fillId="0" borderId="3" xfId="16" applyFont="1" applyBorder="1" applyAlignment="1" applyProtection="1">
      <alignment horizontal="center" vertical="center" wrapText="1"/>
      <protection/>
    </xf>
    <xf numFmtId="39" fontId="10" fillId="0" borderId="4" xfId="16" applyFont="1" applyBorder="1" applyAlignment="1" applyProtection="1" quotePrefix="1">
      <alignment horizontal="center" vertical="center"/>
      <protection/>
    </xf>
    <xf numFmtId="39" fontId="14" fillId="0" borderId="0" xfId="16" applyFont="1">
      <alignment/>
      <protection/>
    </xf>
    <xf numFmtId="39" fontId="15" fillId="0" borderId="0" xfId="16" applyFont="1">
      <alignment/>
      <protection/>
    </xf>
    <xf numFmtId="39" fontId="15" fillId="0" borderId="0" xfId="16" applyFont="1" applyBorder="1">
      <alignment/>
      <protection/>
    </xf>
    <xf numFmtId="39" fontId="16" fillId="0" borderId="0" xfId="16" applyFont="1">
      <alignment/>
      <protection/>
    </xf>
    <xf numFmtId="39" fontId="17" fillId="0" borderId="0" xfId="16" applyFont="1" applyAlignment="1" applyProtection="1">
      <alignment horizontal="left"/>
      <protection/>
    </xf>
    <xf numFmtId="39" fontId="18" fillId="0" borderId="0" xfId="16" applyFont="1">
      <alignment/>
      <protection/>
    </xf>
    <xf numFmtId="39" fontId="15" fillId="0" borderId="0" xfId="16" applyFont="1" applyAlignment="1" applyProtection="1">
      <alignment horizontal="left"/>
      <protection/>
    </xf>
    <xf numFmtId="39" fontId="19" fillId="0" borderId="0" xfId="16" applyFont="1">
      <alignment/>
      <protection/>
    </xf>
    <xf numFmtId="39" fontId="14" fillId="0" borderId="0" xfId="16" applyFont="1" applyAlignment="1" applyProtection="1">
      <alignment horizontal="left"/>
      <protection/>
    </xf>
    <xf numFmtId="39" fontId="14" fillId="0" borderId="0" xfId="16" applyFont="1" applyAlignment="1" applyProtection="1">
      <alignment wrapText="1"/>
      <protection/>
    </xf>
    <xf numFmtId="39" fontId="20" fillId="0" borderId="0" xfId="16" applyFont="1">
      <alignment/>
      <protection/>
    </xf>
    <xf numFmtId="3" fontId="14" fillId="0" borderId="0" xfId="16" applyNumberFormat="1" applyFont="1" applyAlignment="1" applyProtection="1">
      <alignment horizontal="left"/>
      <protection/>
    </xf>
    <xf numFmtId="39" fontId="19" fillId="0" borderId="0" xfId="16" applyFont="1" applyBorder="1">
      <alignment/>
      <protection/>
    </xf>
    <xf numFmtId="39" fontId="18" fillId="0" borderId="0" xfId="16" applyFont="1" applyBorder="1">
      <alignment/>
      <protection/>
    </xf>
    <xf numFmtId="3" fontId="14" fillId="0" borderId="0" xfId="16" applyNumberFormat="1" applyFont="1" applyAlignment="1" applyProtection="1">
      <alignment horizontal="left" wrapText="1"/>
      <protection/>
    </xf>
    <xf numFmtId="3" fontId="15" fillId="0" borderId="0" xfId="16" applyNumberFormat="1" applyFont="1" applyAlignment="1" applyProtection="1">
      <alignment horizontal="left"/>
      <protection/>
    </xf>
    <xf numFmtId="39" fontId="17" fillId="0" borderId="0" xfId="16" applyFont="1" applyBorder="1" applyAlignment="1" applyProtection="1">
      <alignment horizontal="left"/>
      <protection/>
    </xf>
    <xf numFmtId="39" fontId="14" fillId="0" borderId="0" xfId="16" applyFont="1" applyFill="1" applyAlignment="1" applyProtection="1">
      <alignment horizontal="left"/>
      <protection/>
    </xf>
    <xf numFmtId="39" fontId="15" fillId="0" borderId="0" xfId="16" applyFont="1" applyFill="1">
      <alignment/>
      <protection/>
    </xf>
    <xf numFmtId="39" fontId="19" fillId="0" borderId="0" xfId="16" applyFont="1" applyFill="1">
      <alignment/>
      <protection/>
    </xf>
    <xf numFmtId="39" fontId="18" fillId="0" borderId="0" xfId="16" applyFont="1" applyFill="1">
      <alignment/>
      <protection/>
    </xf>
    <xf numFmtId="39" fontId="14" fillId="0" borderId="0" xfId="16" applyFont="1" applyAlignment="1" applyProtection="1">
      <alignment horizontal="left" wrapText="1"/>
      <protection/>
    </xf>
    <xf numFmtId="39" fontId="14" fillId="0" borderId="0" xfId="16" applyFont="1" applyAlignment="1" applyProtection="1">
      <alignment horizontal="left" wrapText="1" shrinkToFit="1"/>
      <protection/>
    </xf>
    <xf numFmtId="39" fontId="14" fillId="0" borderId="0" xfId="16" applyFont="1" applyAlignment="1" applyProtection="1">
      <alignment/>
      <protection/>
    </xf>
    <xf numFmtId="39" fontId="15" fillId="0" borderId="0" xfId="16" applyFont="1" applyAlignment="1" applyProtection="1">
      <alignment/>
      <protection/>
    </xf>
    <xf numFmtId="39" fontId="15" fillId="0" borderId="0" xfId="16" applyFont="1" applyAlignment="1">
      <alignment/>
      <protection/>
    </xf>
    <xf numFmtId="39" fontId="19" fillId="0" borderId="0" xfId="16" applyFont="1" applyAlignment="1">
      <alignment/>
      <protection/>
    </xf>
    <xf numFmtId="39" fontId="18" fillId="0" borderId="0" xfId="16" applyFont="1" applyAlignment="1">
      <alignment/>
      <protection/>
    </xf>
    <xf numFmtId="39" fontId="14" fillId="0" borderId="0" xfId="16" applyFont="1" applyAlignment="1">
      <alignment horizontal="left"/>
      <protection/>
    </xf>
    <xf numFmtId="39" fontId="16" fillId="0" borderId="0" xfId="16" applyFont="1" applyAlignment="1">
      <alignment/>
      <protection/>
    </xf>
    <xf numFmtId="39" fontId="14" fillId="0" borderId="0" xfId="16" applyFont="1" applyBorder="1" applyAlignment="1" applyProtection="1">
      <alignment horizontal="left" wrapText="1"/>
      <protection/>
    </xf>
    <xf numFmtId="39" fontId="19" fillId="0" borderId="0" xfId="16" applyFont="1" applyBorder="1" applyAlignment="1">
      <alignment/>
      <protection/>
    </xf>
    <xf numFmtId="39" fontId="18" fillId="0" borderId="0" xfId="16" applyFont="1" applyBorder="1" applyAlignment="1">
      <alignment/>
      <protection/>
    </xf>
    <xf numFmtId="39" fontId="15" fillId="0" borderId="0" xfId="16" applyFont="1" applyBorder="1" applyAlignment="1" applyProtection="1">
      <alignment horizontal="left" wrapText="1"/>
      <protection/>
    </xf>
    <xf numFmtId="39" fontId="20" fillId="0" borderId="0" xfId="16" applyFont="1" applyAlignment="1" applyProtection="1">
      <alignment horizontal="left" wrapText="1"/>
      <protection/>
    </xf>
    <xf numFmtId="39" fontId="14" fillId="0" borderId="0" xfId="16" applyFont="1" applyBorder="1" applyAlignment="1" applyProtection="1">
      <alignment horizontal="left"/>
      <protection/>
    </xf>
    <xf numFmtId="39" fontId="15" fillId="0" borderId="0" xfId="16" applyFont="1" applyBorder="1" applyAlignment="1" applyProtection="1">
      <alignment horizontal="left"/>
      <protection/>
    </xf>
    <xf numFmtId="39" fontId="16" fillId="0" borderId="0" xfId="16" applyFont="1" applyBorder="1">
      <alignment/>
      <protection/>
    </xf>
    <xf numFmtId="39" fontId="17" fillId="0" borderId="0" xfId="16" applyFont="1" applyAlignment="1" applyProtection="1" quotePrefix="1">
      <alignment horizontal="left"/>
      <protection/>
    </xf>
    <xf numFmtId="39" fontId="15" fillId="0" borderId="1" xfId="16" applyFont="1" applyBorder="1">
      <alignment/>
      <protection/>
    </xf>
    <xf numFmtId="4" fontId="15" fillId="0" borderId="1" xfId="20" applyNumberFormat="1" applyFont="1" applyBorder="1" applyAlignment="1" applyProtection="1">
      <alignment horizontal="left"/>
      <protection/>
    </xf>
    <xf numFmtId="39" fontId="10" fillId="0" borderId="5" xfId="16" applyFont="1" applyBorder="1" applyAlignment="1" applyProtection="1">
      <alignment horizontal="center" vertical="center"/>
      <protection/>
    </xf>
    <xf numFmtId="177" fontId="16" fillId="0" borderId="0" xfId="16" applyNumberFormat="1" applyFont="1">
      <alignment/>
      <protection/>
    </xf>
    <xf numFmtId="4" fontId="9" fillId="0" borderId="0" xfId="20" applyNumberFormat="1" applyFont="1" applyAlignment="1" applyProtection="1">
      <alignment/>
      <protection locked="0"/>
    </xf>
    <xf numFmtId="39" fontId="9" fillId="0" borderId="0" xfId="15" applyFont="1" applyAlignment="1" applyProtection="1">
      <alignment/>
      <protection locked="0"/>
    </xf>
    <xf numFmtId="4" fontId="9" fillId="0" borderId="0" xfId="20" applyNumberFormat="1" applyFont="1" applyBorder="1" applyAlignment="1" applyProtection="1">
      <alignment/>
      <protection locked="0"/>
    </xf>
    <xf numFmtId="39" fontId="9" fillId="0" borderId="0" xfId="15" applyFont="1" applyBorder="1" applyAlignment="1" applyProtection="1">
      <alignment/>
      <protection locked="0"/>
    </xf>
    <xf numFmtId="4" fontId="9" fillId="0" borderId="0" xfId="20" applyNumberFormat="1" applyFont="1" applyBorder="1" applyAlignment="1" applyProtection="1">
      <alignment/>
      <protection/>
    </xf>
    <xf numFmtId="39" fontId="9" fillId="0" borderId="0" xfId="16" applyFont="1" applyAlignment="1">
      <alignment/>
      <protection/>
    </xf>
    <xf numFmtId="4" fontId="9" fillId="0" borderId="0" xfId="20" applyNumberFormat="1" applyFont="1" applyAlignment="1" applyProtection="1">
      <alignment/>
      <protection/>
    </xf>
    <xf numFmtId="39" fontId="9" fillId="0" borderId="0" xfId="16" applyFont="1" applyBorder="1" applyAlignment="1">
      <alignment/>
      <protection/>
    </xf>
    <xf numFmtId="39" fontId="10" fillId="0" borderId="0" xfId="16" applyFont="1">
      <alignment/>
      <protection/>
    </xf>
    <xf numFmtId="181" fontId="21" fillId="0" borderId="0" xfId="17" applyNumberFormat="1" applyFont="1" applyAlignment="1" applyProtection="1">
      <alignment horizontal="right"/>
      <protection/>
    </xf>
    <xf numFmtId="181" fontId="23" fillId="0" borderId="0" xfId="17" applyNumberFormat="1" applyFont="1" applyAlignment="1" applyProtection="1">
      <alignment horizontal="right"/>
      <protection/>
    </xf>
    <xf numFmtId="4" fontId="9" fillId="0" borderId="0" xfId="20" applyNumberFormat="1" applyFont="1" applyFill="1" applyAlignment="1" applyProtection="1">
      <alignment/>
      <protection locked="0"/>
    </xf>
    <xf numFmtId="39" fontId="9" fillId="0" borderId="0" xfId="15" applyFont="1" applyFill="1" applyAlignment="1" applyProtection="1">
      <alignment/>
      <protection locked="0"/>
    </xf>
    <xf numFmtId="178" fontId="9" fillId="0" borderId="0" xfId="20" applyNumberFormat="1" applyFont="1" applyAlignment="1" applyProtection="1">
      <alignment/>
      <protection/>
    </xf>
    <xf numFmtId="178" fontId="9" fillId="0" borderId="0" xfId="20" applyNumberFormat="1" applyFont="1" applyBorder="1" applyAlignment="1" applyProtection="1">
      <alignment/>
      <protection/>
    </xf>
    <xf numFmtId="39" fontId="9" fillId="0" borderId="0" xfId="16" applyFont="1" applyAlignment="1" applyProtection="1">
      <alignment/>
      <protection/>
    </xf>
    <xf numFmtId="39" fontId="9" fillId="0" borderId="0" xfId="15" applyFont="1" applyAlignment="1" applyProtection="1">
      <alignment/>
      <protection/>
    </xf>
    <xf numFmtId="4" fontId="4" fillId="0" borderId="0" xfId="20" applyNumberFormat="1" applyFont="1" applyAlignment="1" applyProtection="1">
      <alignment/>
      <protection/>
    </xf>
    <xf numFmtId="39" fontId="9" fillId="0" borderId="0" xfId="16" applyFont="1" applyBorder="1" applyAlignment="1" applyProtection="1">
      <alignment/>
      <protection/>
    </xf>
    <xf numFmtId="4" fontId="15" fillId="0" borderId="1" xfId="20" applyNumberFormat="1" applyFont="1" applyBorder="1" applyAlignment="1" applyProtection="1">
      <alignment/>
      <protection/>
    </xf>
    <xf numFmtId="39" fontId="1" fillId="0" borderId="0" xfId="16" applyFont="1" applyAlignment="1" applyProtection="1">
      <alignment horizontal="center" vertical="center"/>
      <protection/>
    </xf>
    <xf numFmtId="39" fontId="10" fillId="0" borderId="6" xfId="16" applyFont="1" applyBorder="1" applyAlignment="1" applyProtection="1" quotePrefix="1">
      <alignment horizontal="center" vertical="center"/>
      <protection/>
    </xf>
    <xf numFmtId="39" fontId="12" fillId="0" borderId="7" xfId="16" applyFont="1" applyBorder="1" applyAlignment="1">
      <alignment horizontal="center" vertical="center"/>
      <protection/>
    </xf>
    <xf numFmtId="39" fontId="10" fillId="0" borderId="8" xfId="16" applyFont="1" applyBorder="1" applyAlignment="1" applyProtection="1">
      <alignment horizontal="distributed" vertical="center"/>
      <protection/>
    </xf>
    <xf numFmtId="39" fontId="10" fillId="0" borderId="9" xfId="16" applyFont="1" applyBorder="1" applyAlignment="1" applyProtection="1">
      <alignment horizontal="distributed" vertical="center"/>
      <protection/>
    </xf>
    <xf numFmtId="39" fontId="10" fillId="0" borderId="10" xfId="16" applyFont="1" applyBorder="1" applyAlignment="1" applyProtection="1">
      <alignment horizontal="distributed" vertical="center"/>
      <protection/>
    </xf>
    <xf numFmtId="39" fontId="10" fillId="0" borderId="11" xfId="16" applyFont="1" applyBorder="1" applyAlignment="1" applyProtection="1">
      <alignment horizontal="distributed" vertical="center"/>
      <protection/>
    </xf>
    <xf numFmtId="39" fontId="12" fillId="0" borderId="12" xfId="16" applyFont="1" applyBorder="1" applyAlignment="1">
      <alignment horizontal="distributed" vertical="center"/>
      <protection/>
    </xf>
    <xf numFmtId="39" fontId="10" fillId="0" borderId="13" xfId="16" applyFont="1" applyBorder="1" applyAlignment="1" applyProtection="1" quotePrefix="1">
      <alignment horizontal="center" vertical="center"/>
      <protection/>
    </xf>
    <xf numFmtId="39" fontId="12" fillId="0" borderId="1" xfId="16" applyFont="1" applyBorder="1" applyAlignment="1">
      <alignment horizontal="center" vertical="center"/>
      <protection/>
    </xf>
  </cellXfs>
  <cellStyles count="10">
    <cellStyle name="Normal" xfId="0"/>
    <cellStyle name="一般_b134_1" xfId="15"/>
    <cellStyle name="一般_乙134固定資產建設改良擴充綜計表" xfId="16"/>
    <cellStyle name="一般_乙135資產變賣綜計表" xfId="17"/>
    <cellStyle name="Comma" xfId="18"/>
    <cellStyle name="Comma [0]" xfId="19"/>
    <cellStyle name="千分位[0]_乙134固定資產建設改良擴充綜計表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5" zoomScaleNormal="75" zoomScaleSheetLayoutView="75" workbookViewId="0" topLeftCell="A25">
      <selection activeCell="F31" sqref="F31"/>
    </sheetView>
  </sheetViews>
  <sheetFormatPr defaultColWidth="11.875" defaultRowHeight="16.5"/>
  <cols>
    <col min="1" max="1" width="34.25390625" style="7" customWidth="1"/>
    <col min="2" max="2" width="20.375" style="7" customWidth="1"/>
    <col min="3" max="3" width="22.00390625" style="7" customWidth="1"/>
    <col min="4" max="4" width="19.625" style="7" customWidth="1"/>
    <col min="5" max="5" width="22.00390625" style="7" customWidth="1"/>
    <col min="6" max="6" width="22.875" style="7" customWidth="1"/>
    <col min="7" max="7" width="21.875" style="7" customWidth="1"/>
    <col min="8" max="8" width="20.50390625" style="7" customWidth="1"/>
    <col min="9" max="9" width="17.375" style="7" customWidth="1"/>
    <col min="10" max="10" width="22.25390625" style="8" customWidth="1"/>
    <col min="11" max="11" width="20.00390625" style="7" customWidth="1"/>
    <col min="12" max="12" width="23.375" style="7" customWidth="1"/>
    <col min="13" max="16384" width="11.875" style="7" customWidth="1"/>
  </cols>
  <sheetData>
    <row r="1" spans="1:10" s="1" customFormat="1" ht="55.5" customHeight="1">
      <c r="A1" s="77" t="s">
        <v>9</v>
      </c>
      <c r="B1" s="77"/>
      <c r="C1" s="77"/>
      <c r="D1" s="77"/>
      <c r="E1" s="77"/>
      <c r="F1" s="77"/>
      <c r="G1" s="77"/>
      <c r="H1" s="77"/>
      <c r="J1" s="2"/>
    </row>
    <row r="2" spans="1:8" ht="30" customHeight="1" thickBot="1">
      <c r="A2" s="3"/>
      <c r="B2" s="4"/>
      <c r="C2" s="4"/>
      <c r="D2" s="4"/>
      <c r="E2" s="4"/>
      <c r="F2" s="4"/>
      <c r="G2" s="5"/>
      <c r="H2" s="6" t="s">
        <v>0</v>
      </c>
    </row>
    <row r="3" spans="1:10" s="9" customFormat="1" ht="39.75" customHeight="1">
      <c r="A3" s="78" t="s">
        <v>1</v>
      </c>
      <c r="B3" s="80" t="s">
        <v>10</v>
      </c>
      <c r="C3" s="81"/>
      <c r="D3" s="81"/>
      <c r="E3" s="82"/>
      <c r="F3" s="83" t="s">
        <v>11</v>
      </c>
      <c r="G3" s="83" t="s">
        <v>12</v>
      </c>
      <c r="H3" s="85" t="s">
        <v>13</v>
      </c>
      <c r="J3" s="10"/>
    </row>
    <row r="4" spans="1:10" s="9" customFormat="1" ht="54.75" customHeight="1" thickBot="1">
      <c r="A4" s="79"/>
      <c r="B4" s="55" t="s">
        <v>2</v>
      </c>
      <c r="C4" s="11" t="s">
        <v>3</v>
      </c>
      <c r="D4" s="12" t="s">
        <v>14</v>
      </c>
      <c r="E4" s="13" t="s">
        <v>4</v>
      </c>
      <c r="F4" s="84"/>
      <c r="G4" s="84"/>
      <c r="H4" s="86"/>
      <c r="J4" s="10"/>
    </row>
    <row r="5" spans="1:10" s="17" customFormat="1" ht="21" customHeight="1">
      <c r="A5" s="14"/>
      <c r="B5" s="15"/>
      <c r="C5" s="15"/>
      <c r="D5" s="15"/>
      <c r="E5" s="15"/>
      <c r="F5" s="16"/>
      <c r="G5" s="15"/>
      <c r="H5" s="15"/>
      <c r="J5" s="15"/>
    </row>
    <row r="6" spans="1:11" s="17" customFormat="1" ht="33" customHeight="1">
      <c r="A6" s="18" t="s">
        <v>5</v>
      </c>
      <c r="B6" s="66">
        <f>B7</f>
        <v>0</v>
      </c>
      <c r="C6" s="66">
        <f>C7</f>
        <v>155928000</v>
      </c>
      <c r="D6" s="66">
        <f>D7</f>
        <v>0</v>
      </c>
      <c r="E6" s="66">
        <f>SUM(B6:D6)</f>
        <v>155928000</v>
      </c>
      <c r="F6" s="66">
        <f>F7</f>
        <v>155341178</v>
      </c>
      <c r="G6" s="66">
        <f>F6-E6</f>
        <v>-586822</v>
      </c>
      <c r="H6" s="66">
        <f>H7</f>
        <v>0</v>
      </c>
      <c r="I6" s="14" t="s">
        <v>15</v>
      </c>
      <c r="J6" s="8">
        <f>F12+F14</f>
        <v>157038053890.85</v>
      </c>
      <c r="K6" s="56">
        <f aca="true" t="shared" si="0" ref="K6:K11">J6/$J$12*100</f>
        <v>76.85978664187056</v>
      </c>
    </row>
    <row r="7" spans="1:11" s="21" customFormat="1" ht="34.5" customHeight="1">
      <c r="A7" s="20" t="s">
        <v>16</v>
      </c>
      <c r="B7" s="57"/>
      <c r="C7" s="57">
        <v>155928000</v>
      </c>
      <c r="D7" s="57"/>
      <c r="E7" s="67">
        <f>SUM(B7:D7)</f>
        <v>155928000</v>
      </c>
      <c r="F7" s="57">
        <v>155341178</v>
      </c>
      <c r="G7" s="67">
        <f>F7-E7</f>
        <v>-586822</v>
      </c>
      <c r="H7" s="58"/>
      <c r="I7" s="14" t="s">
        <v>17</v>
      </c>
      <c r="J7" s="15">
        <f>F24</f>
        <v>17505472632</v>
      </c>
      <c r="K7" s="56">
        <f t="shared" si="0"/>
        <v>8.567776142308773</v>
      </c>
    </row>
    <row r="8" spans="1:11" s="21" customFormat="1" ht="20.25" customHeight="1">
      <c r="A8" s="20"/>
      <c r="B8" s="63"/>
      <c r="C8" s="63"/>
      <c r="D8" s="63"/>
      <c r="E8" s="62"/>
      <c r="F8" s="63"/>
      <c r="G8" s="63"/>
      <c r="H8" s="62"/>
      <c r="J8" s="19"/>
      <c r="K8" s="56">
        <f t="shared" si="0"/>
        <v>0</v>
      </c>
    </row>
    <row r="9" spans="1:11" s="21" customFormat="1" ht="33" customHeight="1">
      <c r="A9" s="18" t="s">
        <v>18</v>
      </c>
      <c r="B9" s="66">
        <f>SUM(B10:B14)</f>
        <v>9297655554</v>
      </c>
      <c r="C9" s="66">
        <f>SUM(C10:C14)</f>
        <v>178632762000</v>
      </c>
      <c r="D9" s="66">
        <f>SUM(D10:D14)</f>
        <v>10134383000</v>
      </c>
      <c r="E9" s="66">
        <f aca="true" t="shared" si="1" ref="E9:E14">SUM(B9:D9)</f>
        <v>198064800554</v>
      </c>
      <c r="F9" s="66">
        <f>SUM(F10:F14)</f>
        <v>182960872125</v>
      </c>
      <c r="G9" s="66">
        <f aca="true" t="shared" si="2" ref="G9:G14">F9-E9</f>
        <v>-15103928429</v>
      </c>
      <c r="H9" s="66">
        <f>SUM(H10:H14)</f>
        <v>7353980744.99</v>
      </c>
      <c r="I9" s="14" t="s">
        <v>19</v>
      </c>
      <c r="J9" s="15">
        <f>F10+F11+F13+F21+F22</f>
        <v>27484993145.15</v>
      </c>
      <c r="K9" s="56">
        <f t="shared" si="0"/>
        <v>13.45209429593288</v>
      </c>
    </row>
    <row r="10" spans="1:11" s="21" customFormat="1" ht="34.5" customHeight="1">
      <c r="A10" s="22" t="s">
        <v>20</v>
      </c>
      <c r="B10" s="57">
        <v>429950313</v>
      </c>
      <c r="C10" s="57">
        <v>1072842000</v>
      </c>
      <c r="D10" s="57"/>
      <c r="E10" s="67">
        <f t="shared" si="1"/>
        <v>1502792313</v>
      </c>
      <c r="F10" s="57">
        <v>960304821</v>
      </c>
      <c r="G10" s="67">
        <f t="shared" si="2"/>
        <v>-542487492</v>
      </c>
      <c r="H10" s="58">
        <v>191072279</v>
      </c>
      <c r="I10" s="14" t="s">
        <v>21</v>
      </c>
      <c r="J10" s="15">
        <f>F7+F17+F18+F19+F20+F36+F39</f>
        <v>2266191736</v>
      </c>
      <c r="K10" s="56">
        <f t="shared" si="0"/>
        <v>1.109151629194247</v>
      </c>
    </row>
    <row r="11" spans="1:11" s="21" customFormat="1" ht="34.5" customHeight="1">
      <c r="A11" s="23" t="s">
        <v>22</v>
      </c>
      <c r="B11" s="57">
        <v>1462117716</v>
      </c>
      <c r="C11" s="57">
        <v>20590366000</v>
      </c>
      <c r="D11" s="57">
        <v>3800000000</v>
      </c>
      <c r="E11" s="67">
        <f t="shared" si="1"/>
        <v>25852483716</v>
      </c>
      <c r="F11" s="57">
        <v>24040843010.15</v>
      </c>
      <c r="G11" s="67">
        <f t="shared" si="2"/>
        <v>-1811640705.8499985</v>
      </c>
      <c r="H11" s="58">
        <v>817521379.99</v>
      </c>
      <c r="I11" s="14" t="s">
        <v>45</v>
      </c>
      <c r="J11" s="15">
        <f>F33</f>
        <v>22865774</v>
      </c>
      <c r="K11" s="56">
        <f t="shared" si="0"/>
        <v>0.011191290693545911</v>
      </c>
    </row>
    <row r="12" spans="1:11" s="21" customFormat="1" ht="34.5" customHeight="1">
      <c r="A12" s="22" t="s">
        <v>23</v>
      </c>
      <c r="B12" s="57">
        <v>5311412716</v>
      </c>
      <c r="C12" s="57">
        <v>141993205000</v>
      </c>
      <c r="D12" s="57">
        <v>265383000</v>
      </c>
      <c r="E12" s="67">
        <f t="shared" si="1"/>
        <v>147570000716</v>
      </c>
      <c r="F12" s="57">
        <v>142009945073.85</v>
      </c>
      <c r="G12" s="67">
        <f t="shared" si="2"/>
        <v>-5560055642.149994</v>
      </c>
      <c r="H12" s="58">
        <v>1174718006</v>
      </c>
      <c r="I12" s="24" t="s">
        <v>24</v>
      </c>
      <c r="J12" s="19">
        <f>SUM(J6:J11)</f>
        <v>204317577178</v>
      </c>
      <c r="K12" s="19">
        <f>SUM(K6:K11)</f>
        <v>100</v>
      </c>
    </row>
    <row r="13" spans="1:10" s="26" customFormat="1" ht="34.5" customHeight="1">
      <c r="A13" s="25" t="s">
        <v>25</v>
      </c>
      <c r="B13" s="58">
        <v>255834171</v>
      </c>
      <c r="C13" s="58">
        <v>2366354000</v>
      </c>
      <c r="D13" s="58"/>
      <c r="E13" s="67">
        <f t="shared" si="1"/>
        <v>2622188171</v>
      </c>
      <c r="F13" s="58">
        <v>921670403</v>
      </c>
      <c r="G13" s="67">
        <f t="shared" si="2"/>
        <v>-1700517768</v>
      </c>
      <c r="H13" s="60">
        <v>1529762419</v>
      </c>
      <c r="J13" s="27"/>
    </row>
    <row r="14" spans="1:10" s="26" customFormat="1" ht="34.5" customHeight="1">
      <c r="A14" s="28" t="s">
        <v>26</v>
      </c>
      <c r="B14" s="58">
        <v>1838340638</v>
      </c>
      <c r="C14" s="58">
        <v>12609995000</v>
      </c>
      <c r="D14" s="58">
        <v>6069000000</v>
      </c>
      <c r="E14" s="67">
        <f t="shared" si="1"/>
        <v>20517335638</v>
      </c>
      <c r="F14" s="58">
        <v>15028108817</v>
      </c>
      <c r="G14" s="67">
        <f t="shared" si="2"/>
        <v>-5489226821</v>
      </c>
      <c r="H14" s="60">
        <v>3640906661</v>
      </c>
      <c r="J14" s="27"/>
    </row>
    <row r="15" spans="1:10" s="26" customFormat="1" ht="20.25" customHeight="1">
      <c r="A15" s="29"/>
      <c r="B15" s="62"/>
      <c r="C15" s="62"/>
      <c r="D15" s="62"/>
      <c r="E15" s="62"/>
      <c r="F15" s="62"/>
      <c r="G15" s="63"/>
      <c r="H15" s="64"/>
      <c r="J15" s="27"/>
    </row>
    <row r="16" spans="1:10" s="26" customFormat="1" ht="33" customHeight="1">
      <c r="A16" s="30" t="s">
        <v>6</v>
      </c>
      <c r="B16" s="66">
        <f>SUM(B17:B22)</f>
        <v>258051482</v>
      </c>
      <c r="C16" s="66">
        <f>SUM(C17:C22)</f>
        <v>3545150000</v>
      </c>
      <c r="D16" s="66">
        <f>SUM(D17:D22)</f>
        <v>5180000</v>
      </c>
      <c r="E16" s="66">
        <f aca="true" t="shared" si="3" ref="E16:E22">SUM(B16:D16)</f>
        <v>3808381482</v>
      </c>
      <c r="F16" s="66">
        <f>SUM(F17:F22)</f>
        <v>3092225008</v>
      </c>
      <c r="G16" s="66">
        <f aca="true" t="shared" si="4" ref="G16:G22">F16-E16</f>
        <v>-716156474</v>
      </c>
      <c r="H16" s="66">
        <f>SUM(H17:H22)</f>
        <v>249752729</v>
      </c>
      <c r="J16" s="27"/>
    </row>
    <row r="17" spans="1:11" s="33" customFormat="1" ht="34.5" customHeight="1">
      <c r="A17" s="31" t="s">
        <v>27</v>
      </c>
      <c r="B17" s="68"/>
      <c r="C17" s="68">
        <v>7759000</v>
      </c>
      <c r="D17" s="68">
        <v>5180000</v>
      </c>
      <c r="E17" s="67">
        <f t="shared" si="3"/>
        <v>12939000</v>
      </c>
      <c r="F17" s="68">
        <v>12307031</v>
      </c>
      <c r="G17" s="67">
        <f t="shared" si="4"/>
        <v>-631969</v>
      </c>
      <c r="H17" s="69"/>
      <c r="J17" s="34"/>
      <c r="K17" s="32"/>
    </row>
    <row r="18" spans="1:10" s="21" customFormat="1" ht="34.5" customHeight="1">
      <c r="A18" s="35" t="s">
        <v>28</v>
      </c>
      <c r="B18" s="57"/>
      <c r="C18" s="57">
        <v>7720000</v>
      </c>
      <c r="D18" s="57"/>
      <c r="E18" s="67">
        <f t="shared" si="3"/>
        <v>7720000</v>
      </c>
      <c r="F18" s="57">
        <v>7178679</v>
      </c>
      <c r="G18" s="67">
        <f t="shared" si="4"/>
        <v>-541321</v>
      </c>
      <c r="H18" s="58"/>
      <c r="J18" s="19"/>
    </row>
    <row r="19" spans="1:10" s="21" customFormat="1" ht="34.5" customHeight="1">
      <c r="A19" s="22" t="s">
        <v>29</v>
      </c>
      <c r="B19" s="57">
        <v>60677000</v>
      </c>
      <c r="C19" s="57">
        <v>1192476000</v>
      </c>
      <c r="D19" s="57"/>
      <c r="E19" s="67">
        <f t="shared" si="3"/>
        <v>1253153000</v>
      </c>
      <c r="F19" s="57">
        <v>982783820</v>
      </c>
      <c r="G19" s="67">
        <f t="shared" si="4"/>
        <v>-270369180</v>
      </c>
      <c r="H19" s="58">
        <v>106109767</v>
      </c>
      <c r="J19" s="19"/>
    </row>
    <row r="20" spans="1:10" s="21" customFormat="1" ht="34.5" customHeight="1">
      <c r="A20" s="36" t="s">
        <v>30</v>
      </c>
      <c r="B20" s="57">
        <v>101775978</v>
      </c>
      <c r="C20" s="57">
        <v>715057000</v>
      </c>
      <c r="D20" s="57"/>
      <c r="E20" s="67">
        <f t="shared" si="3"/>
        <v>816832978</v>
      </c>
      <c r="F20" s="57">
        <v>527780567</v>
      </c>
      <c r="G20" s="67">
        <f t="shared" si="4"/>
        <v>-289052411</v>
      </c>
      <c r="H20" s="58">
        <v>92038703</v>
      </c>
      <c r="J20" s="19"/>
    </row>
    <row r="21" spans="1:10" s="21" customFormat="1" ht="34.5" customHeight="1">
      <c r="A21" s="37" t="s">
        <v>31</v>
      </c>
      <c r="B21" s="57">
        <v>14486101</v>
      </c>
      <c r="C21" s="57">
        <v>7430000</v>
      </c>
      <c r="D21" s="57"/>
      <c r="E21" s="67">
        <f t="shared" si="3"/>
        <v>21916101</v>
      </c>
      <c r="F21" s="57">
        <v>21018251</v>
      </c>
      <c r="G21" s="67">
        <f t="shared" si="4"/>
        <v>-897850</v>
      </c>
      <c r="H21" s="58"/>
      <c r="J21" s="19"/>
    </row>
    <row r="22" spans="1:10" s="21" customFormat="1" ht="34.5" customHeight="1">
      <c r="A22" s="37" t="s">
        <v>32</v>
      </c>
      <c r="B22" s="57">
        <v>81112403</v>
      </c>
      <c r="C22" s="57">
        <v>1614708000</v>
      </c>
      <c r="D22" s="57"/>
      <c r="E22" s="67">
        <f t="shared" si="3"/>
        <v>1695820403</v>
      </c>
      <c r="F22" s="57">
        <v>1541156660</v>
      </c>
      <c r="G22" s="67">
        <f t="shared" si="4"/>
        <v>-154663743</v>
      </c>
      <c r="H22" s="58">
        <v>51604259</v>
      </c>
      <c r="J22" s="19"/>
    </row>
    <row r="23" spans="1:10" s="21" customFormat="1" ht="20.25" customHeight="1">
      <c r="A23" s="38"/>
      <c r="B23" s="63"/>
      <c r="C23" s="63"/>
      <c r="D23" s="63"/>
      <c r="E23" s="62"/>
      <c r="F23" s="63"/>
      <c r="G23" s="63"/>
      <c r="H23" s="62"/>
      <c r="J23" s="19"/>
    </row>
    <row r="24" spans="1:10" s="21" customFormat="1" ht="33" customHeight="1">
      <c r="A24" s="18" t="s">
        <v>33</v>
      </c>
      <c r="B24" s="66">
        <f>SUM(B25:B30)</f>
        <v>6509553910</v>
      </c>
      <c r="C24" s="66">
        <f>SUM(C25:C30)</f>
        <v>17069628000</v>
      </c>
      <c r="D24" s="66">
        <f>SUM(D25:D30)</f>
        <v>3384600000</v>
      </c>
      <c r="E24" s="66">
        <f aca="true" t="shared" si="5" ref="E24:E30">SUM(B24:D24)</f>
        <v>26963781910</v>
      </c>
      <c r="F24" s="66">
        <f>SUM(F25:F30)</f>
        <v>17505472632</v>
      </c>
      <c r="G24" s="66">
        <f aca="true" t="shared" si="6" ref="G24:G30">F24-E24</f>
        <v>-9458309278</v>
      </c>
      <c r="H24" s="66">
        <f>SUM(H25:H30)</f>
        <v>7302926908</v>
      </c>
      <c r="J24" s="19"/>
    </row>
    <row r="25" spans="1:10" s="40" customFormat="1" ht="34.5" customHeight="1">
      <c r="A25" s="35" t="s">
        <v>46</v>
      </c>
      <c r="B25" s="57">
        <v>160297275</v>
      </c>
      <c r="C25" s="57">
        <v>1826121000</v>
      </c>
      <c r="D25" s="57"/>
      <c r="E25" s="67">
        <f t="shared" si="5"/>
        <v>1986418275</v>
      </c>
      <c r="F25" s="57">
        <v>1939050357</v>
      </c>
      <c r="G25" s="67">
        <f t="shared" si="6"/>
        <v>-47367918</v>
      </c>
      <c r="H25" s="58">
        <v>33734196</v>
      </c>
      <c r="J25" s="41"/>
    </row>
    <row r="26" spans="1:10" s="43" customFormat="1" ht="34.5" customHeight="1">
      <c r="A26" s="42" t="s">
        <v>34</v>
      </c>
      <c r="B26" s="57">
        <v>1878652493</v>
      </c>
      <c r="C26" s="57">
        <v>3612625000</v>
      </c>
      <c r="D26" s="57">
        <v>3027700000</v>
      </c>
      <c r="E26" s="67">
        <f t="shared" si="5"/>
        <v>8518977493</v>
      </c>
      <c r="F26" s="57">
        <v>4974503037</v>
      </c>
      <c r="G26" s="67">
        <f t="shared" si="6"/>
        <v>-3544474456</v>
      </c>
      <c r="H26" s="58">
        <v>2665095894</v>
      </c>
      <c r="J26" s="39"/>
    </row>
    <row r="27" spans="1:10" s="45" customFormat="1" ht="34.5" customHeight="1">
      <c r="A27" s="44" t="s">
        <v>35</v>
      </c>
      <c r="B27" s="59">
        <v>217799970</v>
      </c>
      <c r="C27" s="59">
        <v>2620548000</v>
      </c>
      <c r="D27" s="59"/>
      <c r="E27" s="67">
        <f t="shared" si="5"/>
        <v>2838347970</v>
      </c>
      <c r="F27" s="59">
        <v>1999928428</v>
      </c>
      <c r="G27" s="67">
        <f t="shared" si="6"/>
        <v>-838419542</v>
      </c>
      <c r="H27" s="60">
        <v>464907313</v>
      </c>
      <c r="J27" s="46"/>
    </row>
    <row r="28" spans="1:10" s="45" customFormat="1" ht="34.5" customHeight="1">
      <c r="A28" s="44" t="s">
        <v>36</v>
      </c>
      <c r="B28" s="59">
        <v>608176362</v>
      </c>
      <c r="C28" s="59">
        <v>804168000</v>
      </c>
      <c r="D28" s="59"/>
      <c r="E28" s="67">
        <f t="shared" si="5"/>
        <v>1412344362</v>
      </c>
      <c r="F28" s="59">
        <v>918761440</v>
      </c>
      <c r="G28" s="67">
        <f t="shared" si="6"/>
        <v>-493582922</v>
      </c>
      <c r="H28" s="60">
        <v>120743000</v>
      </c>
      <c r="J28" s="46"/>
    </row>
    <row r="29" spans="1:10" s="45" customFormat="1" ht="34.5" customHeight="1">
      <c r="A29" s="44" t="s">
        <v>37</v>
      </c>
      <c r="B29" s="59">
        <v>3643547810</v>
      </c>
      <c r="C29" s="59">
        <v>8182479000</v>
      </c>
      <c r="D29" s="59">
        <v>356900000</v>
      </c>
      <c r="E29" s="67">
        <f t="shared" si="5"/>
        <v>12182926810</v>
      </c>
      <c r="F29" s="59">
        <v>7652341637</v>
      </c>
      <c r="G29" s="67">
        <f t="shared" si="6"/>
        <v>-4530585173</v>
      </c>
      <c r="H29" s="60">
        <v>4018446505</v>
      </c>
      <c r="J29" s="46"/>
    </row>
    <row r="30" spans="1:10" s="45" customFormat="1" ht="34.5" customHeight="1">
      <c r="A30" s="44" t="s">
        <v>38</v>
      </c>
      <c r="B30" s="59">
        <v>1080000</v>
      </c>
      <c r="C30" s="59">
        <v>23687000</v>
      </c>
      <c r="D30" s="59"/>
      <c r="E30" s="67">
        <f t="shared" si="5"/>
        <v>24767000</v>
      </c>
      <c r="F30" s="59">
        <v>20887733</v>
      </c>
      <c r="G30" s="67">
        <f t="shared" si="6"/>
        <v>-3879267</v>
      </c>
      <c r="H30" s="60"/>
      <c r="J30" s="46"/>
    </row>
    <row r="31" spans="1:10" s="45" customFormat="1" ht="21" customHeight="1">
      <c r="A31" s="47"/>
      <c r="B31" s="61"/>
      <c r="C31" s="61"/>
      <c r="D31" s="61"/>
      <c r="E31" s="62"/>
      <c r="F31" s="61"/>
      <c r="G31" s="63"/>
      <c r="H31" s="64"/>
      <c r="J31" s="46"/>
    </row>
    <row r="32" spans="1:10" s="21" customFormat="1" ht="45" customHeight="1">
      <c r="A32" s="48" t="s">
        <v>39</v>
      </c>
      <c r="B32" s="66">
        <f>B33</f>
        <v>0</v>
      </c>
      <c r="C32" s="66">
        <f>C33</f>
        <v>6943000</v>
      </c>
      <c r="D32" s="66">
        <f>D33</f>
        <v>21800000</v>
      </c>
      <c r="E32" s="66">
        <f>SUM(B32:D32)</f>
        <v>28743000</v>
      </c>
      <c r="F32" s="66">
        <f>F33</f>
        <v>22865774</v>
      </c>
      <c r="G32" s="66">
        <f>F32-E32</f>
        <v>-5877226</v>
      </c>
      <c r="H32" s="66">
        <f>H33</f>
        <v>4070833</v>
      </c>
      <c r="J32" s="19"/>
    </row>
    <row r="33" spans="1:10" s="21" customFormat="1" ht="34.5" customHeight="1">
      <c r="A33" s="22" t="s">
        <v>40</v>
      </c>
      <c r="B33" s="57"/>
      <c r="C33" s="57">
        <v>6943000</v>
      </c>
      <c r="D33" s="57">
        <v>21800000</v>
      </c>
      <c r="E33" s="67">
        <f>SUM(B33:D33)</f>
        <v>28743000</v>
      </c>
      <c r="F33" s="57">
        <v>22865774</v>
      </c>
      <c r="G33" s="67">
        <f>F33-E33</f>
        <v>-5877226</v>
      </c>
      <c r="H33" s="58">
        <v>4070833</v>
      </c>
      <c r="J33" s="19"/>
    </row>
    <row r="34" spans="1:10" s="21" customFormat="1" ht="15" customHeight="1">
      <c r="A34" s="20"/>
      <c r="B34" s="63"/>
      <c r="C34" s="63"/>
      <c r="D34" s="70"/>
      <c r="E34" s="62"/>
      <c r="F34" s="63"/>
      <c r="G34" s="63"/>
      <c r="H34" s="62"/>
      <c r="J34" s="19"/>
    </row>
    <row r="35" spans="1:10" s="26" customFormat="1" ht="34.5" customHeight="1">
      <c r="A35" s="18" t="s">
        <v>41</v>
      </c>
      <c r="B35" s="66">
        <f>B36</f>
        <v>616500000</v>
      </c>
      <c r="C35" s="66">
        <f>C36</f>
        <v>52268000</v>
      </c>
      <c r="D35" s="66">
        <f>D36</f>
        <v>0</v>
      </c>
      <c r="E35" s="66">
        <f>SUM(B35:D35)</f>
        <v>668768000</v>
      </c>
      <c r="F35" s="66">
        <f>F36</f>
        <v>389158420</v>
      </c>
      <c r="G35" s="66">
        <f>F35-E35</f>
        <v>-279609580</v>
      </c>
      <c r="H35" s="66">
        <f>H36</f>
        <v>279071238</v>
      </c>
      <c r="J35" s="27"/>
    </row>
    <row r="36" spans="1:10" s="26" customFormat="1" ht="34.5" customHeight="1">
      <c r="A36" s="49" t="s">
        <v>42</v>
      </c>
      <c r="B36" s="59">
        <v>616500000</v>
      </c>
      <c r="C36" s="59">
        <v>52268000</v>
      </c>
      <c r="D36" s="59"/>
      <c r="E36" s="67">
        <f>SUM(B36:D36)</f>
        <v>668768000</v>
      </c>
      <c r="F36" s="59">
        <v>389158420</v>
      </c>
      <c r="G36" s="67">
        <f>F36-E36</f>
        <v>-279609580</v>
      </c>
      <c r="H36" s="60">
        <v>279071238</v>
      </c>
      <c r="J36" s="27"/>
    </row>
    <row r="37" spans="1:10" s="26" customFormat="1" ht="15" customHeight="1">
      <c r="A37" s="50"/>
      <c r="B37" s="61"/>
      <c r="C37" s="61"/>
      <c r="D37" s="71"/>
      <c r="E37" s="62"/>
      <c r="F37" s="61"/>
      <c r="G37" s="63"/>
      <c r="H37" s="64"/>
      <c r="J37" s="27"/>
    </row>
    <row r="38" spans="1:10" s="21" customFormat="1" ht="34.5" customHeight="1">
      <c r="A38" s="18" t="s">
        <v>43</v>
      </c>
      <c r="B38" s="66">
        <f>B39</f>
        <v>5248560</v>
      </c>
      <c r="C38" s="66">
        <f>C39</f>
        <v>201072000</v>
      </c>
      <c r="D38" s="66">
        <f>D39</f>
        <v>0</v>
      </c>
      <c r="E38" s="66">
        <f>SUM(B38:D38)</f>
        <v>206320560</v>
      </c>
      <c r="F38" s="66">
        <f>F39</f>
        <v>191642041</v>
      </c>
      <c r="G38" s="66">
        <f>F38-E38</f>
        <v>-14678519</v>
      </c>
      <c r="H38" s="66">
        <f>H39</f>
        <v>11721607</v>
      </c>
      <c r="J38" s="19"/>
    </row>
    <row r="39" spans="1:10" s="21" customFormat="1" ht="34.5" customHeight="1">
      <c r="A39" s="22" t="s">
        <v>44</v>
      </c>
      <c r="B39" s="57">
        <v>5248560</v>
      </c>
      <c r="C39" s="57">
        <v>201072000</v>
      </c>
      <c r="D39" s="57"/>
      <c r="E39" s="67">
        <f>SUM(B39:D39)</f>
        <v>206320560</v>
      </c>
      <c r="F39" s="57">
        <v>191642041</v>
      </c>
      <c r="G39" s="67">
        <f>F39-E39</f>
        <v>-14678519</v>
      </c>
      <c r="H39" s="58">
        <v>11721607</v>
      </c>
      <c r="J39" s="19"/>
    </row>
    <row r="40" spans="1:10" s="21" customFormat="1" ht="23.25" customHeight="1">
      <c r="A40" s="22"/>
      <c r="B40" s="63"/>
      <c r="C40" s="63"/>
      <c r="D40" s="63"/>
      <c r="E40" s="72"/>
      <c r="F40" s="63"/>
      <c r="G40" s="63"/>
      <c r="H40" s="73"/>
      <c r="J40" s="19"/>
    </row>
    <row r="41" spans="1:10" s="21" customFormat="1" ht="23.25" customHeight="1">
      <c r="A41" s="22"/>
      <c r="B41" s="63"/>
      <c r="C41" s="63"/>
      <c r="D41" s="63"/>
      <c r="E41" s="72"/>
      <c r="F41" s="63"/>
      <c r="G41" s="63"/>
      <c r="H41" s="73"/>
      <c r="J41" s="19"/>
    </row>
    <row r="42" spans="1:10" s="21" customFormat="1" ht="23.25" customHeight="1">
      <c r="A42" s="22"/>
      <c r="B42" s="63"/>
      <c r="C42" s="63"/>
      <c r="D42" s="63"/>
      <c r="E42" s="72"/>
      <c r="F42" s="63"/>
      <c r="G42" s="63"/>
      <c r="H42" s="73"/>
      <c r="J42" s="19"/>
    </row>
    <row r="43" spans="1:10" s="51" customFormat="1" ht="19.5" customHeight="1">
      <c r="A43" s="16"/>
      <c r="B43" s="61"/>
      <c r="C43" s="61"/>
      <c r="D43" s="61"/>
      <c r="E43" s="63"/>
      <c r="F43" s="61"/>
      <c r="G43" s="74"/>
      <c r="H43" s="75"/>
      <c r="J43" s="16"/>
    </row>
    <row r="44" spans="1:10" s="17" customFormat="1" ht="34.5" customHeight="1">
      <c r="A44" s="52" t="s">
        <v>7</v>
      </c>
      <c r="B44" s="66">
        <f>B6+B9+B16+B24+B32+B35+B38</f>
        <v>16687009506</v>
      </c>
      <c r="C44" s="66">
        <f>C6+C9+C16+C24+C32+C35+C38</f>
        <v>199663751000</v>
      </c>
      <c r="D44" s="66">
        <f>D6+D9+D16+D24+D32+D35+D38</f>
        <v>13545963000</v>
      </c>
      <c r="E44" s="66">
        <f>SUM(B44:D44)</f>
        <v>229896723506</v>
      </c>
      <c r="F44" s="66">
        <f>F6+F9+F16+F24+F32+F35+F38</f>
        <v>204317577178</v>
      </c>
      <c r="G44" s="66">
        <f>F44-E44</f>
        <v>-25579146328</v>
      </c>
      <c r="H44" s="66">
        <f>H6+H9+H16+H24+H32+H35+H38</f>
        <v>15201524059.99</v>
      </c>
      <c r="J44" s="15"/>
    </row>
    <row r="45" spans="1:10" s="17" customFormat="1" ht="19.5" customHeight="1" thickBot="1">
      <c r="A45" s="53"/>
      <c r="B45" s="76"/>
      <c r="C45" s="76"/>
      <c r="D45" s="76"/>
      <c r="E45" s="76"/>
      <c r="F45" s="76"/>
      <c r="G45" s="54" t="s">
        <v>8</v>
      </c>
      <c r="H45" s="54" t="s">
        <v>8</v>
      </c>
      <c r="J45" s="15"/>
    </row>
    <row r="46" spans="1:10" s="17" customFormat="1" ht="23.25" customHeight="1">
      <c r="A46" s="65" t="s">
        <v>48</v>
      </c>
      <c r="J46" s="15"/>
    </row>
    <row r="47" spans="1:10" s="17" customFormat="1" ht="24" customHeight="1">
      <c r="A47" s="10" t="s">
        <v>47</v>
      </c>
      <c r="J47" s="15"/>
    </row>
    <row r="48" spans="1:8" ht="19.5">
      <c r="A48" s="9"/>
      <c r="B48" s="9"/>
      <c r="C48" s="10"/>
      <c r="D48" s="10"/>
      <c r="E48" s="10"/>
      <c r="F48" s="10"/>
      <c r="G48" s="10"/>
      <c r="H48" s="9"/>
    </row>
    <row r="54" spans="3:5" ht="19.5">
      <c r="C54" s="14"/>
      <c r="D54" s="4"/>
      <c r="E54" s="17"/>
    </row>
    <row r="55" spans="3:5" ht="19.5">
      <c r="C55" s="14"/>
      <c r="D55" s="14"/>
      <c r="E55" s="17"/>
    </row>
    <row r="56" spans="3:5" ht="18.75">
      <c r="C56" s="21"/>
      <c r="D56" s="19"/>
      <c r="E56" s="17"/>
    </row>
    <row r="57" spans="3:5" ht="19.5">
      <c r="C57" s="14"/>
      <c r="D57" s="14"/>
      <c r="E57" s="17"/>
    </row>
    <row r="58" spans="3:5" ht="19.5">
      <c r="C58" s="14"/>
      <c r="D58" s="14"/>
      <c r="E58" s="17"/>
    </row>
    <row r="59" spans="3:5" ht="19.5">
      <c r="C59" s="14"/>
      <c r="D59" s="14"/>
      <c r="E59" s="17"/>
    </row>
    <row r="60" spans="3:5" ht="18.75">
      <c r="C60" s="21"/>
      <c r="D60" s="19"/>
      <c r="E60" s="21"/>
    </row>
    <row r="61" spans="3:5" ht="19.5">
      <c r="C61" s="24"/>
      <c r="D61" s="24"/>
      <c r="E61" s="19"/>
    </row>
  </sheetData>
  <mergeCells count="6">
    <mergeCell ref="A1:H1"/>
    <mergeCell ref="A3:A4"/>
    <mergeCell ref="B3:E3"/>
    <mergeCell ref="F3:F4"/>
    <mergeCell ref="G3:G4"/>
    <mergeCell ref="H3:H4"/>
  </mergeCells>
  <printOptions/>
  <pageMargins left="0.5511811023622047" right="0.5511811023622047" top="0.7086614173228347" bottom="0.5905511811023623" header="0.5118110236220472" footer="0.5118110236220472"/>
  <pageSetup fitToHeight="2" fitToWidth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2010-04-19T10:38:36Z</cp:lastPrinted>
  <dcterms:created xsi:type="dcterms:W3CDTF">2008-04-18T02:29:40Z</dcterms:created>
  <dcterms:modified xsi:type="dcterms:W3CDTF">2010-04-20T03:35:39Z</dcterms:modified>
  <cp:category/>
  <cp:version/>
  <cp:contentType/>
  <cp:contentStatus/>
</cp:coreProperties>
</file>