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財務稽核科-102.10.30\決算業務\公務\109年度\負責表件\"/>
    </mc:Choice>
  </mc:AlternateContent>
  <bookViews>
    <workbookView xWindow="0" yWindow="0" windowWidth="28800" windowHeight="11745"/>
  </bookViews>
  <sheets>
    <sheet name="現金出納表-院編數-奉核" sheetId="1" r:id="rId1"/>
  </sheets>
  <definedNames>
    <definedName name="_xlnm.Print_Area" localSheetId="0">'現金出納表-院編數-奉核'!$A$1:$C$154</definedName>
    <definedName name="_xlnm.Print_Titles" localSheetId="0">'現金出納表-院編數-奉核'!$1:$4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1" l="1"/>
  <c r="B132" i="1"/>
  <c r="B128" i="1"/>
  <c r="B124" i="1"/>
  <c r="B120" i="1"/>
  <c r="B109" i="1"/>
  <c r="B106" i="1"/>
  <c r="B99" i="1"/>
  <c r="C98" i="1" s="1"/>
  <c r="B93" i="1"/>
  <c r="C90" i="1"/>
  <c r="B87" i="1"/>
  <c r="B83" i="1"/>
  <c r="C82" i="1" s="1"/>
  <c r="B69" i="1"/>
  <c r="C51" i="1"/>
  <c r="C36" i="1"/>
  <c r="C27" i="1"/>
  <c r="C24" i="1"/>
  <c r="C22" i="1"/>
  <c r="C17" i="1"/>
  <c r="B14" i="1"/>
  <c r="B11" i="1"/>
  <c r="C5" i="1"/>
  <c r="C10" i="1" l="1"/>
  <c r="C9" i="1" s="1"/>
  <c r="B105" i="1"/>
  <c r="B112" i="1"/>
  <c r="C104" i="1" l="1"/>
  <c r="C81" i="1" s="1"/>
  <c r="C150" i="1"/>
</calcChain>
</file>

<file path=xl/sharedStrings.xml><?xml version="1.0" encoding="utf-8"?>
<sst xmlns="http://schemas.openxmlformats.org/spreadsheetml/2006/main" count="156" uniqueCount="131">
  <si>
    <t>中央政府總決算</t>
    <phoneticPr fontId="4" type="noConversion"/>
  </si>
  <si>
    <t>現金出納表</t>
    <phoneticPr fontId="4" type="noConversion"/>
  </si>
  <si>
    <t xml:space="preserve">                                  中華民國109年度</t>
    <phoneticPr fontId="4" type="noConversion"/>
  </si>
  <si>
    <t xml:space="preserve"> 單位：新臺幣元</t>
    <phoneticPr fontId="9" type="noConversion"/>
  </si>
  <si>
    <t>項   目   及   摘   要</t>
  </si>
  <si>
    <r>
      <t>小</t>
    </r>
    <r>
      <rPr>
        <sz val="12"/>
        <rFont val="Arial"/>
        <family val="2"/>
      </rPr>
      <t xml:space="preserve">      </t>
    </r>
    <r>
      <rPr>
        <sz val="12"/>
        <rFont val="標楷體"/>
        <family val="4"/>
        <charset val="136"/>
      </rPr>
      <t>計</t>
    </r>
    <phoneticPr fontId="4" type="noConversion"/>
  </si>
  <si>
    <t>合    計</t>
    <phoneticPr fontId="4" type="noConversion"/>
  </si>
  <si>
    <t>一、上年度結存</t>
    <phoneticPr fontId="4" type="noConversion"/>
  </si>
  <si>
    <t xml:space="preserve">  (一)專戶存款</t>
    <phoneticPr fontId="4" type="noConversion"/>
  </si>
  <si>
    <t xml:space="preserve">  (二)各機關現金</t>
    <phoneticPr fontId="4" type="noConversion"/>
  </si>
  <si>
    <t xml:space="preserve">  (三)公庫存款</t>
    <phoneticPr fontId="4" type="noConversion"/>
  </si>
  <si>
    <t>二、收項</t>
    <phoneticPr fontId="4" type="noConversion"/>
  </si>
  <si>
    <t xml:space="preserve">  (一)本年度歲入</t>
    <phoneticPr fontId="4" type="noConversion"/>
  </si>
  <si>
    <t xml:space="preserve">     1.實現數</t>
    <phoneticPr fontId="9" type="noConversion"/>
  </si>
  <si>
    <t xml:space="preserve">       (1)減少資產(長期投資、固定資產、遞耗資產、無形資產)</t>
    <phoneticPr fontId="9" type="noConversion"/>
  </si>
  <si>
    <t xml:space="preserve">       (2)其他</t>
    <phoneticPr fontId="9" type="noConversion"/>
  </si>
  <si>
    <t xml:space="preserve">     2.應收數</t>
    <phoneticPr fontId="9" type="noConversion"/>
  </si>
  <si>
    <t xml:space="preserve">  (二)以前年度歲入應收數</t>
    <phoneticPr fontId="4" type="noConversion"/>
  </si>
  <si>
    <t>ˉ 1.實現數</t>
    <phoneticPr fontId="4" type="noConversion"/>
  </si>
  <si>
    <t>ˉ 2.註銷數</t>
    <phoneticPr fontId="4" type="noConversion"/>
  </si>
  <si>
    <t>ˉ 3.審修淨(增)減數</t>
    <phoneticPr fontId="4" type="noConversion"/>
  </si>
  <si>
    <t>ˉ 4.本年度新增應收數(－)</t>
    <phoneticPr fontId="9" type="noConversion"/>
  </si>
  <si>
    <t xml:space="preserve">  (三)以前年度歲入保留數</t>
    <phoneticPr fontId="4" type="noConversion"/>
  </si>
  <si>
    <t>ˉ    註銷數</t>
    <phoneticPr fontId="4" type="noConversion"/>
  </si>
  <si>
    <t xml:space="preserve">  (四)本年度特別決算收入</t>
    <phoneticPr fontId="4" type="noConversion"/>
  </si>
  <si>
    <t xml:space="preserve">     1.前瞻基礎建設計畫第2期特別決算歲入實現數</t>
    <phoneticPr fontId="4" type="noConversion"/>
  </si>
  <si>
    <t>ˉ 2.前瞻基礎建設計畫第2期特別決算債務舉借實現數</t>
    <phoneticPr fontId="4" type="noConversion"/>
  </si>
  <si>
    <t xml:space="preserve">  (五)以前年度特別決算收入應收(保留)數</t>
    <phoneticPr fontId="4" type="noConversion"/>
  </si>
  <si>
    <t>ˉ 1.國軍老舊眷村改建特別決算歲入實現數</t>
    <phoneticPr fontId="4" type="noConversion"/>
  </si>
  <si>
    <t>ˉ 2.國軍老舊眷村改建特別決算歲入註銷數</t>
    <phoneticPr fontId="9" type="noConversion"/>
  </si>
  <si>
    <t>ˉ 3.前瞻基礎建設計畫第1期特別決算債務舉借實現數</t>
    <phoneticPr fontId="4" type="noConversion"/>
  </si>
  <si>
    <t>ˉ 4.流域綜合治理計畫第3期特別決算債務舉借實現數</t>
    <phoneticPr fontId="4" type="noConversion"/>
  </si>
  <si>
    <t xml:space="preserve">  (六)嚴重特殊傳染性肺炎防治及紓困振興特別預算債務舉借實現數</t>
    <phoneticPr fontId="4" type="noConversion"/>
  </si>
  <si>
    <t xml:space="preserve">  (七)應收稅款淨(增)減數</t>
    <phoneticPr fontId="4" type="noConversion"/>
  </si>
  <si>
    <t xml:space="preserve">  (八)應收帳款淨(增)減數－扣除歲入應收數</t>
    <phoneticPr fontId="4" type="noConversion"/>
  </si>
  <si>
    <t xml:space="preserve">  (九)應收剔除經費淨(增)減數</t>
    <phoneticPr fontId="4" type="noConversion"/>
  </si>
  <si>
    <t xml:space="preserve">  (十)其他應收款淨(增)減數</t>
    <phoneticPr fontId="4" type="noConversion"/>
  </si>
  <si>
    <t>ˉ 1.本年度歲出賸餘已撥待繳庫數(－)</t>
    <phoneticPr fontId="4" type="noConversion"/>
  </si>
  <si>
    <t>ˉ 2.以前年度應付及保留數已撥註銷待繳庫數(－)</t>
    <phoneticPr fontId="4" type="noConversion"/>
  </si>
  <si>
    <t xml:space="preserve"> ˉ3.以前年度歲出賸餘繳庫數</t>
    <phoneticPr fontId="4" type="noConversion"/>
  </si>
  <si>
    <t>ˉ 4.註銷以前年度歲出賸餘待繳庫數</t>
    <phoneticPr fontId="4" type="noConversion"/>
  </si>
  <si>
    <t>ˉ 5.審修增列以前年度歲出賸餘待繳庫數(－)</t>
    <phoneticPr fontId="4" type="noConversion"/>
  </si>
  <si>
    <t xml:space="preserve">  (十一)應付代收款淨增(減)數</t>
    <phoneticPr fontId="4" type="noConversion"/>
  </si>
  <si>
    <t xml:space="preserve">  (十二)其他應付款淨增(減)數－扣除104(含)年度以前歲出保留數</t>
    <phoneticPr fontId="4" type="noConversion"/>
  </si>
  <si>
    <t xml:space="preserve">  (十三)預收款淨增(減)數</t>
    <phoneticPr fontId="4" type="noConversion"/>
  </si>
  <si>
    <t xml:space="preserve">  (十四)應付債券、長期借款淨增(減)數－扣除因公庫存款增(減)之應付債券及長期借款</t>
    <phoneticPr fontId="4" type="noConversion"/>
  </si>
  <si>
    <t xml:space="preserve">  (十五)應付租賃款淨增(減)數－扣除因公庫存款增(減)之應付租賃款</t>
    <phoneticPr fontId="4" type="noConversion"/>
  </si>
  <si>
    <t xml:space="preserve">  (十六)遞延收入淨增(減)數</t>
    <phoneticPr fontId="4" type="noConversion"/>
  </si>
  <si>
    <t xml:space="preserve">  (十七)存入保證金淨增(減)數</t>
    <phoneticPr fontId="4" type="noConversion"/>
  </si>
  <si>
    <t xml:space="preserve">  (十八)應付保管款淨增(減)數</t>
    <phoneticPr fontId="4" type="noConversion"/>
  </si>
  <si>
    <t xml:space="preserve">  (十九)暫收款淨增(減)數</t>
    <phoneticPr fontId="9" type="noConversion"/>
  </si>
  <si>
    <t xml:space="preserve">  (二十)資產負債淨額淨增(減)數</t>
    <phoneticPr fontId="4" type="noConversion"/>
  </si>
  <si>
    <t>ˉ     1.審修淨增(減)列以前年度歲入實現數</t>
    <phoneticPr fontId="4" type="noConversion"/>
  </si>
  <si>
    <t>ˉ     2.審修淨減(增)列以前年度歲出實現數</t>
    <phoneticPr fontId="4" type="noConversion"/>
  </si>
  <si>
    <t>ˉ     3.審修淨增(減)列以前年度歲入應收數</t>
    <phoneticPr fontId="4" type="noConversion"/>
  </si>
  <si>
    <t>ˉ     4.審修淨減(增)列以前年度歲出應付數</t>
    <phoneticPr fontId="9" type="noConversion"/>
  </si>
  <si>
    <t>ˉ     5.配合特種基金審修項目調整長期投資</t>
    <phoneticPr fontId="9" type="noConversion"/>
  </si>
  <si>
    <t>ˉ     6.退還以前年度歲入繳庫數(－)</t>
    <phoneticPr fontId="4" type="noConversion"/>
  </si>
  <si>
    <t>ˉ     7.增列以前年度歲入待收繳數</t>
    <phoneticPr fontId="4" type="noConversion"/>
  </si>
  <si>
    <t>ˉ     8.註銷以前年度歲入待收繳數(－)</t>
    <phoneticPr fontId="4" type="noConversion"/>
  </si>
  <si>
    <t>ˉ     9.註銷以前年度歲入應收數(－)</t>
    <phoneticPr fontId="4" type="noConversion"/>
  </si>
  <si>
    <t xml:space="preserve">        10.註銷以前年度歲入保留數(－)</t>
    <phoneticPr fontId="4" type="noConversion"/>
  </si>
  <si>
    <t>ˉ    11.註銷以前年度歲出應付數</t>
    <phoneticPr fontId="4" type="noConversion"/>
  </si>
  <si>
    <t xml:space="preserve">    ˉ12.註銷以前年度歲出保留數</t>
    <phoneticPr fontId="4" type="noConversion"/>
  </si>
  <si>
    <t>ˉ    13.註銷以前年度已撥款數(－)</t>
    <phoneticPr fontId="4" type="noConversion"/>
  </si>
  <si>
    <t>ˉ    14.註銷應收剔除經費(－)</t>
    <phoneticPr fontId="9" type="noConversion"/>
  </si>
  <si>
    <t>ˉ    15.補列存出保證金</t>
    <phoneticPr fontId="4" type="noConversion"/>
  </si>
  <si>
    <t>ˉ    16.註銷存出保證金(－)</t>
    <phoneticPr fontId="4" type="noConversion"/>
  </si>
  <si>
    <t>ˉ    17.存出保證金匯兌損益</t>
    <phoneticPr fontId="4" type="noConversion"/>
  </si>
  <si>
    <t>ˉ    18.未涉公庫存款、應收(付)帳款之項目：</t>
    <phoneticPr fontId="9" type="noConversion"/>
  </si>
  <si>
    <t xml:space="preserve">            (1)財產交易利益(損失)</t>
    <phoneticPr fontId="9" type="noConversion"/>
  </si>
  <si>
    <t xml:space="preserve">            (2)投資利益(損失)</t>
    <phoneticPr fontId="9" type="noConversion"/>
  </si>
  <si>
    <t xml:space="preserve">            (3)捐獻及贈與收入、其他收入(支出)</t>
    <phoneticPr fontId="9" type="noConversion"/>
  </si>
  <si>
    <t xml:space="preserve">            (4)利息費用(－)</t>
    <phoneticPr fontId="9" type="noConversion"/>
  </si>
  <si>
    <t xml:space="preserve">            (5)折舊、折耗及攤銷(－)</t>
    <phoneticPr fontId="9" type="noConversion"/>
  </si>
  <si>
    <t xml:space="preserve">            (6)其他影響非流動資產之項目</t>
    <phoneticPr fontId="9" type="noConversion"/>
  </si>
  <si>
    <t xml:space="preserve">            (7)債務基金發行公債之折(溢)價</t>
    <phoneticPr fontId="9" type="noConversion"/>
  </si>
  <si>
    <t xml:space="preserve">            (8)配合會計法修正調整以前年度稅捐稽徵基金保管款</t>
    <phoneticPr fontId="9" type="noConversion"/>
  </si>
  <si>
    <t xml:space="preserve">  (二十一)國庫券及短期借款淨增(減)數</t>
    <phoneticPr fontId="4" type="noConversion"/>
  </si>
  <si>
    <t xml:space="preserve">  (二十二)特種基金保管款淨增(減)數</t>
    <phoneticPr fontId="4" type="noConversion"/>
  </si>
  <si>
    <t>三、付項</t>
    <phoneticPr fontId="4" type="noConversion"/>
  </si>
  <si>
    <t xml:space="preserve">  (一)本年度歲出</t>
    <phoneticPr fontId="4" type="noConversion"/>
  </si>
  <si>
    <t>ˉ 1.實現數</t>
    <phoneticPr fontId="9" type="noConversion"/>
  </si>
  <si>
    <t xml:space="preserve">       (1)取得資產(長期投資、固定資產、遞耗資產、無形資產)</t>
    <phoneticPr fontId="9" type="noConversion"/>
  </si>
  <si>
    <t xml:space="preserve">       (2)償還租賃款、負債準備、其他長期負債</t>
    <phoneticPr fontId="9" type="noConversion"/>
  </si>
  <si>
    <t xml:space="preserve">       (3)其他</t>
    <phoneticPr fontId="9" type="noConversion"/>
  </si>
  <si>
    <t>ˉ 2.應付數</t>
    <phoneticPr fontId="9" type="noConversion"/>
  </si>
  <si>
    <t xml:space="preserve">        (1)取得資產(長期投資、固定資產、遞耗資產、無形資產)</t>
    <phoneticPr fontId="9" type="noConversion"/>
  </si>
  <si>
    <t xml:space="preserve">        (2)其他</t>
    <phoneticPr fontId="9" type="noConversion"/>
  </si>
  <si>
    <t xml:space="preserve">  (二)以前年度歲出應付數</t>
    <phoneticPr fontId="4" type="noConversion"/>
  </si>
  <si>
    <t>ˉ 3.調整數(－)</t>
    <phoneticPr fontId="9" type="noConversion"/>
  </si>
  <si>
    <t>ˉ 4.審修淨(增)減數</t>
    <phoneticPr fontId="4" type="noConversion"/>
  </si>
  <si>
    <t>ˉ 5.本年度新增應付數(－)</t>
    <phoneticPr fontId="9" type="noConversion"/>
  </si>
  <si>
    <t xml:space="preserve">  (三)以前年度歲出保留數</t>
    <phoneticPr fontId="4" type="noConversion"/>
  </si>
  <si>
    <t>ˉ 2.調整數</t>
    <phoneticPr fontId="9" type="noConversion"/>
  </si>
  <si>
    <t xml:space="preserve">  (四)本年度債務償還數</t>
    <phoneticPr fontId="4" type="noConversion"/>
  </si>
  <si>
    <t xml:space="preserve">  (五)特別決算支出</t>
    <phoneticPr fontId="4" type="noConversion"/>
  </si>
  <si>
    <t>ˉ 1.本年度歲出</t>
    <phoneticPr fontId="9" type="noConversion"/>
  </si>
  <si>
    <t xml:space="preserve">       (1)前瞻基礎建設計畫第2期特別決算歲出實現數</t>
    <phoneticPr fontId="4" type="noConversion"/>
  </si>
  <si>
    <t xml:space="preserve">    ①取得資產(長期投資、固定資產、遞耗資產、無形資產)</t>
    <phoneticPr fontId="9" type="noConversion"/>
  </si>
  <si>
    <t xml:space="preserve">    ②其他</t>
    <phoneticPr fontId="9" type="noConversion"/>
  </si>
  <si>
    <t xml:space="preserve">       (2)前瞻基礎建設計畫第2期特別決算歲出應付數</t>
    <phoneticPr fontId="4" type="noConversion"/>
  </si>
  <si>
    <t xml:space="preserve">     　  ①取得資產(長期投資、固定資產、遞耗資產、無形資產)</t>
    <phoneticPr fontId="9" type="noConversion"/>
  </si>
  <si>
    <t xml:space="preserve">      　 ②其他</t>
    <phoneticPr fontId="9" type="noConversion"/>
  </si>
  <si>
    <t>ˉ 2.以前年度歲出應付(保留)數</t>
    <phoneticPr fontId="4" type="noConversion"/>
  </si>
  <si>
    <t xml:space="preserve">       (1)國軍老舊眷村改建特別決算</t>
    <phoneticPr fontId="4" type="noConversion"/>
  </si>
  <si>
    <t xml:space="preserve">           ①實現數</t>
    <phoneticPr fontId="9" type="noConversion"/>
  </si>
  <si>
    <t xml:space="preserve">           ②註銷數</t>
    <phoneticPr fontId="9" type="noConversion"/>
  </si>
  <si>
    <t xml:space="preserve">       (2)振興經濟擴大公共建設特別決算(100年度)</t>
    <phoneticPr fontId="4" type="noConversion"/>
  </si>
  <si>
    <t xml:space="preserve">       (3)前瞻基礎建設計畫第1期特別決算</t>
    <phoneticPr fontId="4" type="noConversion"/>
  </si>
  <si>
    <t xml:space="preserve">              ⅰ取得資產(長期投資、固定資產、遞耗資產、無形資產)</t>
    <phoneticPr fontId="9" type="noConversion"/>
  </si>
  <si>
    <r>
      <t xml:space="preserve">              </t>
    </r>
    <r>
      <rPr>
        <sz val="9"/>
        <rFont val="新細明體"/>
        <family val="1"/>
        <charset val="136"/>
      </rPr>
      <t>ⅱ其他</t>
    </r>
    <phoneticPr fontId="9" type="noConversion"/>
  </si>
  <si>
    <t xml:space="preserve">           ③保留數調整應付數</t>
    <phoneticPr fontId="9" type="noConversion"/>
  </si>
  <si>
    <t xml:space="preserve">       (4)流域綜合治理計畫第3期特別決算</t>
    <phoneticPr fontId="4" type="noConversion"/>
  </si>
  <si>
    <t xml:space="preserve">           ④審修淨(增)減數</t>
    <phoneticPr fontId="9" type="noConversion"/>
  </si>
  <si>
    <t>ˉ 3.本年度新增應付數(－)</t>
    <phoneticPr fontId="4" type="noConversion"/>
  </si>
  <si>
    <t>ˉ 4.本年度保留數調整應付數(－)</t>
    <phoneticPr fontId="9" type="noConversion"/>
  </si>
  <si>
    <t xml:space="preserve">  (六)材料淨增(減)數</t>
    <phoneticPr fontId="4" type="noConversion"/>
  </si>
  <si>
    <t xml:space="preserve">  (七)預付款淨增(減)數</t>
    <phoneticPr fontId="4" type="noConversion"/>
  </si>
  <si>
    <t xml:space="preserve">  (八)預付其他基金款淨增(減)數</t>
    <phoneticPr fontId="4" type="noConversion"/>
  </si>
  <si>
    <t xml:space="preserve">  (九)預付其他政府款淨增(減)數</t>
    <phoneticPr fontId="4" type="noConversion"/>
  </si>
  <si>
    <t xml:space="preserve">  (十)抵繳收入實物淨增(減)數</t>
    <phoneticPr fontId="4" type="noConversion"/>
  </si>
  <si>
    <t xml:space="preserve">  (十一)長期投資淨增(減)數－扣除因公庫存款/應收(付)帳款增(減)之長期投資</t>
    <phoneticPr fontId="9" type="noConversion"/>
  </si>
  <si>
    <t xml:space="preserve">  (十二)固定資產淨增(減)數－扣除因公庫存款/應收(付)帳款增(減)之固定資產</t>
    <phoneticPr fontId="9" type="noConversion"/>
  </si>
  <si>
    <t xml:space="preserve">  (十三)無形資產淨增(減)數－扣除因公庫存款/應收(付)帳款增(減)之無形資產</t>
    <phoneticPr fontId="9" type="noConversion"/>
  </si>
  <si>
    <t xml:space="preserve">  (十四)長期投資(採權益法)淨增(減)數－審修淨減(增)列以前年度應收數</t>
    <phoneticPr fontId="9" type="noConversion"/>
  </si>
  <si>
    <t xml:space="preserve">  (十五)暫付款淨增(減)數</t>
    <phoneticPr fontId="4" type="noConversion"/>
  </si>
  <si>
    <t xml:space="preserve">  (十六)存出保證金淨增(減)數</t>
    <phoneticPr fontId="4" type="noConversion"/>
  </si>
  <si>
    <t xml:space="preserve">  (十七)什項資產淨增(減)數－扣除因公庫存款/應收(付)帳款增(減)之什項資產</t>
    <phoneticPr fontId="4" type="noConversion"/>
  </si>
  <si>
    <t>四、收項付項差額</t>
    <phoneticPr fontId="4" type="noConversion"/>
  </si>
  <si>
    <t>五、本年度結存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</si>
</sst>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.00_ "/>
    <numFmt numFmtId="177" formatCode="#,##0.00_);[Red]\(#,##0.00\)"/>
    <numFmt numFmtId="178" formatCode="#,##0_ "/>
  </numFmts>
  <fonts count="16"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5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Arial"/>
      <family val="2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2"/>
      <name val="Arial"/>
      <family val="2"/>
    </font>
    <font>
      <sz val="10"/>
      <name val="標楷體"/>
      <family val="4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9"/>
      <name val="Arial Unicode MS"/>
      <family val="1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left" vertical="center" wrapText="1"/>
    </xf>
    <xf numFmtId="177" fontId="5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vertical="center" wrapText="1"/>
    </xf>
    <xf numFmtId="178" fontId="8" fillId="0" borderId="2" xfId="1" applyNumberFormat="1" applyFont="1" applyFill="1" applyBorder="1" applyAlignment="1">
      <alignment horizontal="righ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178" fontId="7" fillId="0" borderId="4" xfId="1" applyNumberFormat="1" applyFont="1" applyFill="1" applyBorder="1" applyAlignment="1">
      <alignment horizontal="center" vertical="center" wrapText="1"/>
    </xf>
    <xf numFmtId="178" fontId="7" fillId="0" borderId="5" xfId="1" applyNumberFormat="1" applyFont="1" applyFill="1" applyBorder="1" applyAlignment="1">
      <alignment horizontal="center" vertical="center" wrapText="1"/>
    </xf>
    <xf numFmtId="177" fontId="12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left" vertical="center" wrapText="1"/>
    </xf>
    <xf numFmtId="178" fontId="5" fillId="0" borderId="7" xfId="2" applyNumberFormat="1" applyFont="1" applyFill="1" applyBorder="1" applyAlignment="1">
      <alignment horizontal="right" vertical="center" wrapText="1"/>
    </xf>
    <xf numFmtId="178" fontId="5" fillId="0" borderId="8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78" fontId="5" fillId="0" borderId="9" xfId="2" applyNumberFormat="1" applyFont="1" applyFill="1" applyBorder="1" applyAlignment="1">
      <alignment horizontal="right" vertical="center" wrapText="1"/>
    </xf>
    <xf numFmtId="178" fontId="5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78" fontId="5" fillId="0" borderId="0" xfId="1" applyNumberFormat="1" applyFont="1" applyFill="1" applyBorder="1" applyAlignment="1">
      <alignment vertical="center" wrapText="1"/>
    </xf>
    <xf numFmtId="178" fontId="5" fillId="0" borderId="9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vertical="center" wrapText="1"/>
    </xf>
    <xf numFmtId="0" fontId="4" fillId="0" borderId="10" xfId="1" applyNumberFormat="1" applyFont="1" applyFill="1" applyBorder="1" applyAlignment="1">
      <alignment horizontal="left" vertical="center" wrapText="1"/>
    </xf>
    <xf numFmtId="178" fontId="5" fillId="0" borderId="11" xfId="1" applyNumberFormat="1" applyFont="1" applyFill="1" applyBorder="1" applyAlignment="1">
      <alignment horizontal="right" vertical="center" wrapText="1"/>
    </xf>
    <xf numFmtId="178" fontId="5" fillId="0" borderId="2" xfId="1" applyNumberFormat="1" applyFont="1" applyFill="1" applyBorder="1" applyAlignment="1">
      <alignment horizontal="right" vertical="center" wrapText="1"/>
    </xf>
    <xf numFmtId="178" fontId="14" fillId="0" borderId="12" xfId="1" applyNumberFormat="1" applyFont="1" applyFill="1" applyBorder="1" applyAlignment="1">
      <alignment horizontal="right" vertical="center" wrapText="1"/>
    </xf>
    <xf numFmtId="178" fontId="5" fillId="0" borderId="9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left" vertical="center" wrapText="1" indent="1"/>
    </xf>
    <xf numFmtId="0" fontId="15" fillId="0" borderId="1" xfId="1" applyNumberFormat="1" applyFont="1" applyFill="1" applyBorder="1" applyAlignment="1">
      <alignment horizontal="left" vertical="center" wrapText="1"/>
    </xf>
    <xf numFmtId="178" fontId="5" fillId="0" borderId="12" xfId="2" applyNumberFormat="1" applyFont="1" applyFill="1" applyBorder="1" applyAlignment="1">
      <alignment horizontal="right" vertical="center" wrapText="1"/>
    </xf>
    <xf numFmtId="0" fontId="4" fillId="0" borderId="9" xfId="1" applyNumberFormat="1" applyFont="1" applyFill="1" applyBorder="1" applyAlignment="1">
      <alignment horizontal="left" vertical="center" wrapText="1"/>
    </xf>
  </cellXfs>
  <cellStyles count="3">
    <cellStyle name="一般" xfId="0" builtinId="0"/>
    <cellStyle name="一般 4" xfId="1"/>
    <cellStyle name="千分位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abSelected="1" zoomScale="148" zoomScaleNormal="148" zoomScaleSheetLayoutView="142" workbookViewId="0">
      <pane xSplit="1" ySplit="4" topLeftCell="B5" activePane="bottomRight" state="frozen"/>
      <selection activeCell="BX145" sqref="BX145"/>
      <selection pane="topRight" activeCell="BX145" sqref="BX145"/>
      <selection pane="bottomLeft" activeCell="BX145" sqref="BX145"/>
      <selection pane="bottomRight" activeCell="H14" sqref="H14"/>
    </sheetView>
  </sheetViews>
  <sheetFormatPr defaultRowHeight="20.100000000000001" customHeight="1"/>
  <cols>
    <col min="1" max="1" width="67.42578125" style="35" customWidth="1"/>
    <col min="2" max="2" width="16.42578125" style="34" customWidth="1"/>
    <col min="3" max="3" width="16.42578125" style="30" customWidth="1"/>
    <col min="4" max="4" width="7.5703125" style="4" customWidth="1"/>
    <col min="5" max="16384" width="9.140625" style="5"/>
  </cols>
  <sheetData>
    <row r="1" spans="1:4" ht="18" customHeight="1">
      <c r="A1" s="1" t="s">
        <v>0</v>
      </c>
      <c r="B1" s="2"/>
      <c r="C1" s="2"/>
    </row>
    <row r="2" spans="1:4" ht="23.25" customHeight="1">
      <c r="A2" s="6" t="s">
        <v>1</v>
      </c>
      <c r="B2" s="7"/>
      <c r="C2" s="7"/>
    </row>
    <row r="3" spans="1:4" ht="17.25" customHeight="1">
      <c r="A3" s="8" t="s">
        <v>2</v>
      </c>
      <c r="B3" s="9" t="s">
        <v>3</v>
      </c>
      <c r="C3" s="9"/>
    </row>
    <row r="4" spans="1:4" s="14" customFormat="1" ht="27.75" customHeight="1">
      <c r="A4" s="10" t="s">
        <v>4</v>
      </c>
      <c r="B4" s="11" t="s">
        <v>5</v>
      </c>
      <c r="C4" s="12" t="s">
        <v>6</v>
      </c>
      <c r="D4" s="13"/>
    </row>
    <row r="5" spans="1:4" ht="22.5" customHeight="1">
      <c r="A5" s="15" t="s">
        <v>7</v>
      </c>
      <c r="B5" s="16"/>
      <c r="C5" s="17">
        <f>B6+B7+B8+SUM(C6:C8)</f>
        <v>266653493579</v>
      </c>
    </row>
    <row r="6" spans="1:4" ht="22.5" customHeight="1">
      <c r="A6" s="18" t="s">
        <v>8</v>
      </c>
      <c r="B6" s="19"/>
      <c r="C6" s="20">
        <v>97992304616.540009</v>
      </c>
    </row>
    <row r="7" spans="1:4" ht="22.5" customHeight="1">
      <c r="A7" s="18" t="s">
        <v>9</v>
      </c>
      <c r="B7" s="19"/>
      <c r="C7" s="20">
        <v>153329436</v>
      </c>
    </row>
    <row r="8" spans="1:4" ht="22.5" customHeight="1">
      <c r="A8" s="18" t="s">
        <v>10</v>
      </c>
      <c r="B8" s="19"/>
      <c r="C8" s="20">
        <v>168507859526.45999</v>
      </c>
    </row>
    <row r="9" spans="1:4" ht="22.5" customHeight="1">
      <c r="A9" s="18" t="s">
        <v>11</v>
      </c>
      <c r="B9" s="19"/>
      <c r="C9" s="22">
        <f>SUM(C10:C79)</f>
        <v>3030237013069.7505</v>
      </c>
    </row>
    <row r="10" spans="1:4" ht="22.5" customHeight="1">
      <c r="A10" s="18" t="s">
        <v>12</v>
      </c>
      <c r="B10" s="19"/>
      <c r="C10" s="22">
        <f>B11+B14</f>
        <v>2169030005465.97</v>
      </c>
    </row>
    <row r="11" spans="1:4" ht="22.5" customHeight="1">
      <c r="A11" s="18" t="s">
        <v>13</v>
      </c>
      <c r="B11" s="19">
        <f>B12+B13</f>
        <v>2140520057394.97</v>
      </c>
      <c r="C11" s="22"/>
    </row>
    <row r="12" spans="1:4" ht="22.5" customHeight="1">
      <c r="A12" s="18" t="s">
        <v>14</v>
      </c>
      <c r="B12" s="19">
        <v>236410168437</v>
      </c>
      <c r="C12" s="22"/>
    </row>
    <row r="13" spans="1:4" ht="22.5" customHeight="1">
      <c r="A13" s="18" t="s">
        <v>15</v>
      </c>
      <c r="B13" s="19">
        <v>1904109888957.97</v>
      </c>
      <c r="C13" s="22"/>
    </row>
    <row r="14" spans="1:4" ht="22.5" customHeight="1">
      <c r="A14" s="18" t="s">
        <v>16</v>
      </c>
      <c r="B14" s="19">
        <f>B15+B16</f>
        <v>28509948071</v>
      </c>
      <c r="C14" s="22"/>
    </row>
    <row r="15" spans="1:4" ht="22.5" customHeight="1">
      <c r="A15" s="18" t="s">
        <v>14</v>
      </c>
      <c r="B15" s="19">
        <v>25142240020</v>
      </c>
      <c r="C15" s="22"/>
    </row>
    <row r="16" spans="1:4" ht="22.5" customHeight="1">
      <c r="A16" s="18" t="s">
        <v>15</v>
      </c>
      <c r="B16" s="19">
        <v>3367708051</v>
      </c>
      <c r="C16" s="22"/>
    </row>
    <row r="17" spans="1:4" ht="22.5" customHeight="1">
      <c r="A17" s="18" t="s">
        <v>17</v>
      </c>
      <c r="B17" s="19"/>
      <c r="C17" s="22">
        <f>SUM(B18:B21)</f>
        <v>6315285851.5899963</v>
      </c>
    </row>
    <row r="18" spans="1:4" ht="22.5" customHeight="1">
      <c r="A18" s="18" t="s">
        <v>18</v>
      </c>
      <c r="B18" s="19">
        <v>33807824225.59</v>
      </c>
      <c r="C18" s="20"/>
    </row>
    <row r="19" spans="1:4" ht="22.5" customHeight="1">
      <c r="A19" s="18" t="s">
        <v>19</v>
      </c>
      <c r="B19" s="19">
        <v>1146916352</v>
      </c>
      <c r="C19" s="20"/>
    </row>
    <row r="20" spans="1:4" ht="22.5" customHeight="1">
      <c r="A20" s="18" t="s">
        <v>20</v>
      </c>
      <c r="B20" s="23">
        <v>-129506655</v>
      </c>
      <c r="C20" s="20"/>
    </row>
    <row r="21" spans="1:4" ht="22.5" customHeight="1">
      <c r="A21" s="18" t="s">
        <v>21</v>
      </c>
      <c r="B21" s="23">
        <v>-28509948071</v>
      </c>
      <c r="C21" s="20"/>
    </row>
    <row r="22" spans="1:4" ht="22.5" customHeight="1">
      <c r="A22" s="18" t="s">
        <v>22</v>
      </c>
      <c r="B22" s="19"/>
      <c r="C22" s="22">
        <f>B23</f>
        <v>1236820000</v>
      </c>
    </row>
    <row r="23" spans="1:4" ht="22.5" customHeight="1">
      <c r="A23" s="18" t="s">
        <v>23</v>
      </c>
      <c r="B23" s="19">
        <v>1236820000</v>
      </c>
      <c r="C23" s="20"/>
    </row>
    <row r="24" spans="1:4" s="25" customFormat="1" ht="22.5" customHeight="1">
      <c r="A24" s="24" t="s">
        <v>24</v>
      </c>
      <c r="B24" s="19"/>
      <c r="C24" s="20">
        <f>SUM(B25:B26)</f>
        <v>159909107744</v>
      </c>
      <c r="D24" s="21"/>
    </row>
    <row r="25" spans="1:4" s="25" customFormat="1" ht="22.5" customHeight="1">
      <c r="A25" s="24" t="s">
        <v>25</v>
      </c>
      <c r="B25" s="23">
        <v>458971657</v>
      </c>
      <c r="C25" s="26"/>
      <c r="D25" s="21"/>
    </row>
    <row r="26" spans="1:4" s="25" customFormat="1" ht="22.5" customHeight="1">
      <c r="A26" s="24" t="s">
        <v>26</v>
      </c>
      <c r="B26" s="23">
        <v>159450136087</v>
      </c>
      <c r="C26" s="26"/>
    </row>
    <row r="27" spans="1:4" ht="22.5" customHeight="1">
      <c r="A27" s="18" t="s">
        <v>27</v>
      </c>
      <c r="B27" s="19"/>
      <c r="C27" s="22">
        <f>SUM(B28:B31)</f>
        <v>14421559339</v>
      </c>
    </row>
    <row r="28" spans="1:4" ht="22.5" customHeight="1">
      <c r="A28" s="18" t="s">
        <v>28</v>
      </c>
      <c r="B28" s="19">
        <v>5909303507</v>
      </c>
      <c r="C28" s="20"/>
    </row>
    <row r="29" spans="1:4" ht="22.5" customHeight="1">
      <c r="A29" s="18" t="s">
        <v>29</v>
      </c>
      <c r="B29" s="19">
        <v>12255832</v>
      </c>
      <c r="C29" s="20"/>
    </row>
    <row r="30" spans="1:4" ht="22.5" customHeight="1">
      <c r="A30" s="18" t="s">
        <v>30</v>
      </c>
      <c r="B30" s="19">
        <v>3000000000</v>
      </c>
      <c r="C30" s="20"/>
    </row>
    <row r="31" spans="1:4" ht="22.5" customHeight="1">
      <c r="A31" s="18" t="s">
        <v>31</v>
      </c>
      <c r="B31" s="19">
        <v>5500000000</v>
      </c>
      <c r="C31" s="20"/>
    </row>
    <row r="32" spans="1:4" ht="22.5" customHeight="1">
      <c r="A32" s="18" t="s">
        <v>32</v>
      </c>
      <c r="B32" s="23"/>
      <c r="C32" s="20">
        <v>111213719069</v>
      </c>
    </row>
    <row r="33" spans="1:3" ht="22.5" customHeight="1">
      <c r="A33" s="18" t="s">
        <v>33</v>
      </c>
      <c r="B33" s="23"/>
      <c r="C33" s="20">
        <v>-71162958</v>
      </c>
    </row>
    <row r="34" spans="1:3" ht="22.5" customHeight="1">
      <c r="A34" s="27" t="s">
        <v>34</v>
      </c>
      <c r="B34" s="28"/>
      <c r="C34" s="29">
        <v>527653285</v>
      </c>
    </row>
    <row r="35" spans="1:3" ht="22.5" customHeight="1">
      <c r="A35" s="18" t="s">
        <v>35</v>
      </c>
      <c r="B35" s="19"/>
      <c r="C35" s="20">
        <v>115155</v>
      </c>
    </row>
    <row r="36" spans="1:3" ht="22.5" customHeight="1">
      <c r="A36" s="18" t="s">
        <v>36</v>
      </c>
      <c r="B36" s="19"/>
      <c r="C36" s="22">
        <f>SUM(B37:B41)</f>
        <v>58010886</v>
      </c>
    </row>
    <row r="37" spans="1:3" ht="22.5" customHeight="1">
      <c r="A37" s="18" t="s">
        <v>37</v>
      </c>
      <c r="B37" s="23">
        <v>-475363770</v>
      </c>
      <c r="C37" s="20"/>
    </row>
    <row r="38" spans="1:3" ht="22.5" customHeight="1">
      <c r="A38" s="18" t="s">
        <v>38</v>
      </c>
      <c r="B38" s="23">
        <v>-3129686301</v>
      </c>
      <c r="C38" s="20"/>
    </row>
    <row r="39" spans="1:3" ht="22.5" customHeight="1">
      <c r="A39" s="18" t="s">
        <v>39</v>
      </c>
      <c r="B39" s="19">
        <v>3930297851</v>
      </c>
      <c r="C39" s="20"/>
    </row>
    <row r="40" spans="1:3" ht="22.5" customHeight="1">
      <c r="A40" s="18" t="s">
        <v>40</v>
      </c>
      <c r="B40" s="19">
        <v>3489844</v>
      </c>
      <c r="C40" s="20"/>
    </row>
    <row r="41" spans="1:3" ht="22.5" customHeight="1">
      <c r="A41" s="18" t="s">
        <v>41</v>
      </c>
      <c r="B41" s="23">
        <v>-270726738</v>
      </c>
      <c r="C41" s="20"/>
    </row>
    <row r="42" spans="1:3" ht="22.5" customHeight="1">
      <c r="A42" s="18" t="s">
        <v>42</v>
      </c>
      <c r="B42" s="23"/>
      <c r="C42" s="20">
        <v>1274448901.0599995</v>
      </c>
    </row>
    <row r="43" spans="1:3" ht="22.5" customHeight="1">
      <c r="A43" s="18" t="s">
        <v>43</v>
      </c>
      <c r="B43" s="23"/>
      <c r="C43" s="20">
        <v>310286305</v>
      </c>
    </row>
    <row r="44" spans="1:3" ht="22.5" customHeight="1">
      <c r="A44" s="18" t="s">
        <v>44</v>
      </c>
      <c r="B44" s="19"/>
      <c r="C44" s="20">
        <v>69314895</v>
      </c>
    </row>
    <row r="45" spans="1:3" ht="22.5" customHeight="1">
      <c r="A45" s="18" t="s">
        <v>45</v>
      </c>
      <c r="B45" s="19"/>
      <c r="C45" s="20">
        <v>521533963</v>
      </c>
    </row>
    <row r="46" spans="1:3" ht="22.5" customHeight="1">
      <c r="A46" s="18" t="s">
        <v>46</v>
      </c>
      <c r="B46" s="19"/>
      <c r="C46" s="20">
        <v>1281742</v>
      </c>
    </row>
    <row r="47" spans="1:3" ht="22.5" customHeight="1">
      <c r="A47" s="18" t="s">
        <v>47</v>
      </c>
      <c r="B47" s="23"/>
      <c r="C47" s="20">
        <v>-456490327</v>
      </c>
    </row>
    <row r="48" spans="1:3" ht="22.5" customHeight="1">
      <c r="A48" s="18" t="s">
        <v>48</v>
      </c>
      <c r="B48" s="23"/>
      <c r="C48" s="20">
        <v>-242046369</v>
      </c>
    </row>
    <row r="49" spans="1:3" ht="22.5" customHeight="1">
      <c r="A49" s="18" t="s">
        <v>49</v>
      </c>
      <c r="B49" s="23"/>
      <c r="C49" s="20">
        <v>13904995626.659992</v>
      </c>
    </row>
    <row r="50" spans="1:3" ht="22.5" customHeight="1">
      <c r="A50" s="18" t="s">
        <v>50</v>
      </c>
      <c r="B50" s="23"/>
      <c r="C50" s="20">
        <v>-538183516</v>
      </c>
    </row>
    <row r="51" spans="1:3" ht="22.5" customHeight="1">
      <c r="A51" s="18" t="s">
        <v>51</v>
      </c>
      <c r="B51" s="19"/>
      <c r="C51" s="22">
        <f>SUM(B52:B69)</f>
        <v>569537822039.48999</v>
      </c>
    </row>
    <row r="52" spans="1:3" ht="22.5" customHeight="1">
      <c r="A52" s="18" t="s">
        <v>52</v>
      </c>
      <c r="B52" s="23">
        <v>1381103448</v>
      </c>
      <c r="C52" s="20"/>
    </row>
    <row r="53" spans="1:3" ht="22.5" customHeight="1">
      <c r="A53" s="18" t="s">
        <v>53</v>
      </c>
      <c r="B53" s="23">
        <v>2138967048</v>
      </c>
      <c r="C53" s="20"/>
    </row>
    <row r="54" spans="1:3" ht="22.5" customHeight="1">
      <c r="A54" s="18" t="s">
        <v>54</v>
      </c>
      <c r="B54" s="23">
        <v>409194051</v>
      </c>
      <c r="C54" s="20"/>
    </row>
    <row r="55" spans="1:3" ht="22.5" customHeight="1">
      <c r="A55" s="18" t="s">
        <v>55</v>
      </c>
      <c r="B55" s="23">
        <v>43411068</v>
      </c>
      <c r="C55" s="20"/>
    </row>
    <row r="56" spans="1:3" ht="22.5" customHeight="1">
      <c r="A56" s="18" t="s">
        <v>56</v>
      </c>
      <c r="B56" s="23">
        <v>-415564669.94999993</v>
      </c>
      <c r="C56" s="20"/>
    </row>
    <row r="57" spans="1:3" ht="22.5" customHeight="1">
      <c r="A57" s="18" t="s">
        <v>57</v>
      </c>
      <c r="B57" s="23">
        <v>-1539393304</v>
      </c>
      <c r="C57" s="20"/>
    </row>
    <row r="58" spans="1:3" ht="22.5" customHeight="1">
      <c r="A58" s="18" t="s">
        <v>58</v>
      </c>
      <c r="B58" s="23">
        <v>1068817</v>
      </c>
      <c r="C58" s="20"/>
    </row>
    <row r="59" spans="1:3" ht="22.5" customHeight="1">
      <c r="A59" s="18" t="s">
        <v>59</v>
      </c>
      <c r="B59" s="23">
        <v>-43695294</v>
      </c>
      <c r="C59" s="20"/>
    </row>
    <row r="60" spans="1:3" ht="22.5" customHeight="1">
      <c r="A60" s="18" t="s">
        <v>60</v>
      </c>
      <c r="B60" s="23">
        <v>-1159172184</v>
      </c>
      <c r="C60" s="20"/>
    </row>
    <row r="61" spans="1:3" ht="22.5" customHeight="1">
      <c r="A61" s="18" t="s">
        <v>61</v>
      </c>
      <c r="B61" s="23">
        <v>-1236820000</v>
      </c>
      <c r="C61" s="20"/>
    </row>
    <row r="62" spans="1:3" ht="22.5" customHeight="1">
      <c r="A62" s="18" t="s">
        <v>62</v>
      </c>
      <c r="B62" s="23">
        <v>581631631</v>
      </c>
      <c r="C62" s="20"/>
    </row>
    <row r="63" spans="1:3" ht="22.5" customHeight="1">
      <c r="A63" s="18" t="s">
        <v>63</v>
      </c>
      <c r="B63" s="23">
        <v>2475372694</v>
      </c>
      <c r="C63" s="20"/>
    </row>
    <row r="64" spans="1:3" ht="22.5" customHeight="1">
      <c r="A64" s="27" t="s">
        <v>64</v>
      </c>
      <c r="B64" s="28">
        <v>-3489844</v>
      </c>
      <c r="C64" s="29"/>
    </row>
    <row r="65" spans="1:3" ht="22.5" customHeight="1">
      <c r="A65" s="18" t="s">
        <v>65</v>
      </c>
      <c r="B65" s="23">
        <v>-88067</v>
      </c>
      <c r="C65" s="20"/>
    </row>
    <row r="66" spans="1:3" ht="22.5" customHeight="1">
      <c r="A66" s="18" t="s">
        <v>66</v>
      </c>
      <c r="B66" s="23">
        <v>24229</v>
      </c>
      <c r="C66" s="20"/>
    </row>
    <row r="67" spans="1:3" ht="22.5" customHeight="1">
      <c r="A67" s="18" t="s">
        <v>67</v>
      </c>
      <c r="B67" s="23">
        <v>-22218</v>
      </c>
      <c r="C67" s="20"/>
    </row>
    <row r="68" spans="1:3" ht="22.5" customHeight="1">
      <c r="A68" s="18" t="s">
        <v>68</v>
      </c>
      <c r="B68" s="23">
        <v>-456009</v>
      </c>
      <c r="C68" s="20"/>
    </row>
    <row r="69" spans="1:3" ht="22.5" customHeight="1">
      <c r="A69" s="18" t="s">
        <v>69</v>
      </c>
      <c r="B69" s="23">
        <f>SUM(B70:B77)</f>
        <v>566905750643.43994</v>
      </c>
      <c r="C69" s="20"/>
    </row>
    <row r="70" spans="1:3" ht="22.5" customHeight="1">
      <c r="A70" s="18" t="s">
        <v>70</v>
      </c>
      <c r="B70" s="23">
        <v>-2804517891</v>
      </c>
      <c r="C70" s="20"/>
    </row>
    <row r="71" spans="1:3" ht="22.5" customHeight="1">
      <c r="A71" s="18" t="s">
        <v>71</v>
      </c>
      <c r="B71" s="23">
        <v>687135167890.34998</v>
      </c>
      <c r="C71" s="20"/>
    </row>
    <row r="72" spans="1:3" ht="22.5" customHeight="1">
      <c r="A72" s="18" t="s">
        <v>72</v>
      </c>
      <c r="B72" s="23">
        <v>1553655876.79</v>
      </c>
      <c r="C72" s="20"/>
    </row>
    <row r="73" spans="1:3" ht="22.5" customHeight="1">
      <c r="A73" s="18" t="s">
        <v>73</v>
      </c>
      <c r="B73" s="23">
        <v>-2590422631</v>
      </c>
    </row>
    <row r="74" spans="1:3" ht="22.5" customHeight="1">
      <c r="A74" s="18" t="s">
        <v>74</v>
      </c>
      <c r="B74" s="23">
        <v>-70937033019</v>
      </c>
      <c r="C74" s="20"/>
    </row>
    <row r="75" spans="1:3" ht="22.5" customHeight="1">
      <c r="A75" s="18" t="s">
        <v>75</v>
      </c>
      <c r="B75" s="23">
        <v>-47518961509.500061</v>
      </c>
      <c r="C75" s="20"/>
    </row>
    <row r="76" spans="1:3" s="4" customFormat="1" ht="22.5" customHeight="1">
      <c r="A76" s="18" t="s">
        <v>76</v>
      </c>
      <c r="B76" s="23">
        <v>2067861926</v>
      </c>
      <c r="C76" s="20"/>
    </row>
    <row r="77" spans="1:3" s="4" customFormat="1" ht="22.5" customHeight="1">
      <c r="A77" s="18" t="s">
        <v>77</v>
      </c>
      <c r="B77" s="23">
        <v>0.8</v>
      </c>
      <c r="C77" s="20"/>
    </row>
    <row r="78" spans="1:3" s="4" customFormat="1" ht="22.5" customHeight="1">
      <c r="A78" s="18" t="s">
        <v>78</v>
      </c>
      <c r="B78" s="23"/>
      <c r="C78" s="20">
        <v>-21664635000</v>
      </c>
    </row>
    <row r="79" spans="1:3" s="4" customFormat="1" ht="22.5" customHeight="1">
      <c r="A79" s="18" t="s">
        <v>79</v>
      </c>
      <c r="B79" s="23"/>
      <c r="C79" s="20">
        <v>4877570971.9799805</v>
      </c>
    </row>
    <row r="80" spans="1:3" s="4" customFormat="1" ht="22.5" customHeight="1">
      <c r="A80" s="18"/>
      <c r="B80" s="19"/>
      <c r="C80" s="22"/>
    </row>
    <row r="81" spans="1:4" s="4" customFormat="1" ht="22.5" customHeight="1">
      <c r="A81" s="18" t="s">
        <v>80</v>
      </c>
      <c r="B81" s="19"/>
      <c r="C81" s="20">
        <f>SUM(C82:C149)</f>
        <v>2898159144307.6899</v>
      </c>
    </row>
    <row r="82" spans="1:4" s="4" customFormat="1" ht="22.5" customHeight="1">
      <c r="A82" s="18" t="s">
        <v>81</v>
      </c>
      <c r="B82" s="19"/>
      <c r="C82" s="22">
        <f>B83+B87</f>
        <v>2008515718287</v>
      </c>
    </row>
    <row r="83" spans="1:4" s="4" customFormat="1" ht="22.5" customHeight="1">
      <c r="A83" s="18" t="s">
        <v>82</v>
      </c>
      <c r="B83" s="23">
        <f>SUM(B84:B86)</f>
        <v>1999023966501</v>
      </c>
      <c r="C83" s="22"/>
    </row>
    <row r="84" spans="1:4" s="4" customFormat="1" ht="22.5" customHeight="1">
      <c r="A84" s="18" t="s">
        <v>83</v>
      </c>
      <c r="B84" s="23">
        <v>92667059358</v>
      </c>
      <c r="C84" s="22"/>
    </row>
    <row r="85" spans="1:4" s="4" customFormat="1" ht="22.5" customHeight="1">
      <c r="A85" s="18" t="s">
        <v>84</v>
      </c>
      <c r="B85" s="23">
        <v>5291090</v>
      </c>
      <c r="C85" s="22"/>
    </row>
    <row r="86" spans="1:4" s="4" customFormat="1" ht="22.5" customHeight="1">
      <c r="A86" s="18" t="s">
        <v>85</v>
      </c>
      <c r="B86" s="23">
        <v>1906351616053</v>
      </c>
      <c r="C86" s="22"/>
    </row>
    <row r="87" spans="1:4" s="4" customFormat="1" ht="22.5" customHeight="1">
      <c r="A87" s="18" t="s">
        <v>86</v>
      </c>
      <c r="B87" s="23">
        <f>SUM(B88:B89)</f>
        <v>9491751786</v>
      </c>
      <c r="C87" s="22"/>
    </row>
    <row r="88" spans="1:4" s="3" customFormat="1" ht="22.5" customHeight="1">
      <c r="A88" s="18" t="s">
        <v>87</v>
      </c>
      <c r="B88" s="23">
        <v>2375705836</v>
      </c>
      <c r="C88" s="22"/>
      <c r="D88" s="4"/>
    </row>
    <row r="89" spans="1:4" s="3" customFormat="1" ht="22.5" customHeight="1">
      <c r="A89" s="18" t="s">
        <v>88</v>
      </c>
      <c r="B89" s="23">
        <v>7116045950</v>
      </c>
      <c r="C89" s="22"/>
      <c r="D89" s="4"/>
    </row>
    <row r="90" spans="1:4" s="3" customFormat="1" ht="22.5" customHeight="1">
      <c r="A90" s="18" t="s">
        <v>89</v>
      </c>
      <c r="B90" s="23"/>
      <c r="C90" s="22">
        <f>B91+B92+B93+B96+B97</f>
        <v>-1530396130</v>
      </c>
      <c r="D90" s="4"/>
    </row>
    <row r="91" spans="1:4" s="3" customFormat="1" ht="22.5" customHeight="1">
      <c r="A91" s="18" t="s">
        <v>18</v>
      </c>
      <c r="B91" s="23">
        <v>8289523820</v>
      </c>
      <c r="C91" s="20"/>
      <c r="D91" s="4"/>
    </row>
    <row r="92" spans="1:4" s="3" customFormat="1" ht="22.5" customHeight="1">
      <c r="A92" s="18" t="s">
        <v>19</v>
      </c>
      <c r="B92" s="23">
        <v>362759972</v>
      </c>
      <c r="C92" s="20"/>
      <c r="D92" s="4"/>
    </row>
    <row r="93" spans="1:4" s="3" customFormat="1" ht="22.5" customHeight="1">
      <c r="A93" s="18" t="s">
        <v>90</v>
      </c>
      <c r="B93" s="23">
        <f>SUM(B94:B95)</f>
        <v>-743772546</v>
      </c>
      <c r="C93" s="20"/>
      <c r="D93" s="4"/>
    </row>
    <row r="94" spans="1:4" s="3" customFormat="1" ht="22.5" customHeight="1">
      <c r="A94" s="27" t="s">
        <v>83</v>
      </c>
      <c r="B94" s="28">
        <v>-247356753</v>
      </c>
      <c r="C94" s="29"/>
      <c r="D94" s="4"/>
    </row>
    <row r="95" spans="1:4" s="3" customFormat="1" ht="22.5" customHeight="1">
      <c r="A95" s="18" t="s">
        <v>15</v>
      </c>
      <c r="B95" s="23">
        <v>-496415793</v>
      </c>
      <c r="C95" s="20"/>
      <c r="D95" s="4"/>
    </row>
    <row r="96" spans="1:4" s="3" customFormat="1" ht="22.5" customHeight="1">
      <c r="A96" s="18" t="s">
        <v>91</v>
      </c>
      <c r="B96" s="23">
        <v>52844410</v>
      </c>
      <c r="C96" s="20"/>
      <c r="D96" s="4"/>
    </row>
    <row r="97" spans="1:4" s="3" customFormat="1" ht="22.5" customHeight="1">
      <c r="A97" s="18" t="s">
        <v>92</v>
      </c>
      <c r="B97" s="23">
        <v>-9491751786</v>
      </c>
      <c r="C97" s="20"/>
      <c r="D97" s="4"/>
    </row>
    <row r="98" spans="1:4" s="3" customFormat="1" ht="22.5" customHeight="1">
      <c r="A98" s="18" t="s">
        <v>93</v>
      </c>
      <c r="B98" s="19"/>
      <c r="C98" s="22">
        <f>B99+B102</f>
        <v>38699918393</v>
      </c>
      <c r="D98" s="4"/>
    </row>
    <row r="99" spans="1:4" s="3" customFormat="1" ht="22.5" customHeight="1">
      <c r="A99" s="18" t="s">
        <v>18</v>
      </c>
      <c r="B99" s="19">
        <f>SUM(B100:B101)</f>
        <v>37956145847</v>
      </c>
      <c r="C99" s="20"/>
      <c r="D99" s="4"/>
    </row>
    <row r="100" spans="1:4" s="3" customFormat="1" ht="22.5" customHeight="1">
      <c r="A100" s="18" t="s">
        <v>83</v>
      </c>
      <c r="B100" s="19">
        <v>11044211973</v>
      </c>
      <c r="C100" s="20"/>
      <c r="D100" s="4"/>
    </row>
    <row r="101" spans="1:4" s="3" customFormat="1" ht="22.5" customHeight="1">
      <c r="A101" s="18" t="s">
        <v>15</v>
      </c>
      <c r="B101" s="19">
        <v>26911933874</v>
      </c>
      <c r="C101" s="20"/>
      <c r="D101" s="4"/>
    </row>
    <row r="102" spans="1:4" s="3" customFormat="1" ht="22.5" customHeight="1">
      <c r="A102" s="18" t="s">
        <v>94</v>
      </c>
      <c r="B102" s="19">
        <v>743772546</v>
      </c>
      <c r="C102" s="20"/>
      <c r="D102" s="4"/>
    </row>
    <row r="103" spans="1:4" ht="22.5" customHeight="1">
      <c r="A103" s="18" t="s">
        <v>95</v>
      </c>
      <c r="B103" s="19"/>
      <c r="C103" s="20">
        <v>85000000000</v>
      </c>
    </row>
    <row r="104" spans="1:4" s="25" customFormat="1" ht="22.5" customHeight="1">
      <c r="A104" s="24" t="s">
        <v>96</v>
      </c>
      <c r="B104" s="31"/>
      <c r="C104" s="26">
        <f>B105+B112+B136+B137</f>
        <v>189618601576</v>
      </c>
    </row>
    <row r="105" spans="1:4" s="25" customFormat="1" ht="22.5" customHeight="1">
      <c r="A105" s="24" t="s">
        <v>97</v>
      </c>
      <c r="B105" s="31">
        <f>B106+B109</f>
        <v>180041960648</v>
      </c>
      <c r="C105" s="26"/>
    </row>
    <row r="106" spans="1:4" s="25" customFormat="1" ht="22.5" customHeight="1">
      <c r="A106" s="24" t="s">
        <v>98</v>
      </c>
      <c r="B106" s="19">
        <f>SUM(B107:B108)</f>
        <v>167908670730</v>
      </c>
      <c r="C106" s="26"/>
      <c r="D106" s="21"/>
    </row>
    <row r="107" spans="1:4" s="25" customFormat="1" ht="22.5" customHeight="1">
      <c r="A107" s="32" t="s">
        <v>99</v>
      </c>
      <c r="B107" s="19">
        <v>48092773840</v>
      </c>
      <c r="C107" s="26"/>
      <c r="D107" s="21"/>
    </row>
    <row r="108" spans="1:4" s="25" customFormat="1" ht="22.5" customHeight="1">
      <c r="A108" s="32" t="s">
        <v>100</v>
      </c>
      <c r="B108" s="19">
        <v>119815896890</v>
      </c>
      <c r="C108" s="26"/>
      <c r="D108" s="21"/>
    </row>
    <row r="109" spans="1:4" s="25" customFormat="1" ht="22.5" customHeight="1">
      <c r="A109" s="24" t="s">
        <v>101</v>
      </c>
      <c r="B109" s="19">
        <f>SUM(B110:B111)</f>
        <v>12133289918</v>
      </c>
      <c r="C109" s="26"/>
      <c r="D109" s="21"/>
    </row>
    <row r="110" spans="1:4" s="25" customFormat="1" ht="22.5" customHeight="1">
      <c r="A110" s="18" t="s">
        <v>102</v>
      </c>
      <c r="B110" s="19">
        <v>2433102539</v>
      </c>
      <c r="C110" s="26"/>
      <c r="D110" s="21"/>
    </row>
    <row r="111" spans="1:4" s="25" customFormat="1" ht="22.5" customHeight="1">
      <c r="A111" s="18" t="s">
        <v>103</v>
      </c>
      <c r="B111" s="19">
        <v>9700187379</v>
      </c>
      <c r="C111" s="26"/>
      <c r="D111" s="21"/>
    </row>
    <row r="112" spans="1:4" ht="22.5" customHeight="1">
      <c r="A112" s="18" t="s">
        <v>104</v>
      </c>
      <c r="B112" s="19">
        <f>B114+B115+B117+B118+B120+B123+B124+B128+B131+B132+B135</f>
        <v>21862462662</v>
      </c>
      <c r="C112" s="20"/>
    </row>
    <row r="113" spans="1:4" ht="22.5" customHeight="1">
      <c r="A113" s="18" t="s">
        <v>105</v>
      </c>
      <c r="B113" s="19"/>
      <c r="C113" s="20"/>
    </row>
    <row r="114" spans="1:4" ht="22.5" customHeight="1">
      <c r="A114" s="18" t="s">
        <v>106</v>
      </c>
      <c r="B114" s="19">
        <v>8341323465</v>
      </c>
      <c r="C114" s="20"/>
    </row>
    <row r="115" spans="1:4" ht="22.5" customHeight="1">
      <c r="A115" s="18" t="s">
        <v>107</v>
      </c>
      <c r="B115" s="19">
        <v>1983234396</v>
      </c>
      <c r="C115" s="20"/>
    </row>
    <row r="116" spans="1:4" s="3" customFormat="1" ht="22.5" customHeight="1">
      <c r="A116" s="18" t="s">
        <v>108</v>
      </c>
      <c r="B116" s="19"/>
      <c r="C116" s="20"/>
      <c r="D116" s="4"/>
    </row>
    <row r="117" spans="1:4" s="3" customFormat="1" ht="22.5" customHeight="1">
      <c r="A117" s="18" t="s">
        <v>106</v>
      </c>
      <c r="B117" s="19">
        <v>23890335</v>
      </c>
      <c r="C117" s="20"/>
      <c r="D117" s="4"/>
    </row>
    <row r="118" spans="1:4" s="3" customFormat="1" ht="22.5" customHeight="1">
      <c r="A118" s="18" t="s">
        <v>107</v>
      </c>
      <c r="B118" s="19">
        <v>492138298</v>
      </c>
      <c r="C118" s="20"/>
      <c r="D118" s="4"/>
    </row>
    <row r="119" spans="1:4" s="3" customFormat="1" ht="22.5" customHeight="1">
      <c r="A119" s="18" t="s">
        <v>109</v>
      </c>
      <c r="B119" s="19"/>
      <c r="C119" s="20"/>
      <c r="D119" s="4"/>
    </row>
    <row r="120" spans="1:4" s="3" customFormat="1" ht="22.5" customHeight="1">
      <c r="A120" s="18" t="s">
        <v>106</v>
      </c>
      <c r="B120" s="23">
        <f>SUM(B121:B122)</f>
        <v>6297581820</v>
      </c>
      <c r="C120" s="20"/>
      <c r="D120" s="4"/>
    </row>
    <row r="121" spans="1:4" s="3" customFormat="1" ht="22.5" customHeight="1">
      <c r="A121" s="33" t="s">
        <v>110</v>
      </c>
      <c r="B121" s="23">
        <v>1580828234</v>
      </c>
      <c r="C121" s="20"/>
      <c r="D121" s="4"/>
    </row>
    <row r="122" spans="1:4" s="3" customFormat="1" ht="22.5" customHeight="1">
      <c r="A122" s="33" t="s">
        <v>111</v>
      </c>
      <c r="B122" s="23">
        <v>4716753586</v>
      </c>
      <c r="C122" s="20"/>
      <c r="D122" s="4"/>
    </row>
    <row r="123" spans="1:4" s="3" customFormat="1" ht="22.5" customHeight="1">
      <c r="A123" s="18" t="s">
        <v>107</v>
      </c>
      <c r="B123" s="23">
        <v>71131178</v>
      </c>
      <c r="C123" s="20"/>
      <c r="D123" s="4"/>
    </row>
    <row r="124" spans="1:4" s="3" customFormat="1" ht="22.5" customHeight="1">
      <c r="A124" s="27" t="s">
        <v>112</v>
      </c>
      <c r="B124" s="28">
        <f>SUM(B125:B126)</f>
        <v>123271282</v>
      </c>
      <c r="C124" s="29"/>
      <c r="D124" s="4"/>
    </row>
    <row r="125" spans="1:4" s="3" customFormat="1" ht="22.5" customHeight="1">
      <c r="A125" s="33" t="s">
        <v>110</v>
      </c>
      <c r="B125" s="23">
        <v>91641207</v>
      </c>
      <c r="C125" s="20"/>
      <c r="D125" s="4"/>
    </row>
    <row r="126" spans="1:4" s="3" customFormat="1" ht="22.5" customHeight="1">
      <c r="A126" s="33" t="s">
        <v>111</v>
      </c>
      <c r="B126" s="23">
        <v>31630075</v>
      </c>
      <c r="C126" s="20"/>
      <c r="D126" s="4"/>
    </row>
    <row r="127" spans="1:4" s="3" customFormat="1" ht="22.5" customHeight="1">
      <c r="A127" s="18" t="s">
        <v>113</v>
      </c>
      <c r="B127" s="19"/>
      <c r="C127" s="20"/>
      <c r="D127" s="4"/>
    </row>
    <row r="128" spans="1:4" s="3" customFormat="1" ht="22.5" customHeight="1">
      <c r="A128" s="18" t="s">
        <v>106</v>
      </c>
      <c r="B128" s="19">
        <f>SUM(B129:B130)</f>
        <v>4362324215</v>
      </c>
      <c r="C128" s="20"/>
      <c r="D128" s="4"/>
    </row>
    <row r="129" spans="1:4" s="3" customFormat="1" ht="22.5" customHeight="1">
      <c r="A129" s="33" t="s">
        <v>110</v>
      </c>
      <c r="B129" s="19">
        <v>189798934</v>
      </c>
      <c r="C129" s="20"/>
      <c r="D129" s="4"/>
    </row>
    <row r="130" spans="1:4" s="3" customFormat="1" ht="22.5" customHeight="1">
      <c r="A130" s="33" t="s">
        <v>111</v>
      </c>
      <c r="B130" s="19">
        <v>4172525281</v>
      </c>
      <c r="C130" s="20"/>
      <c r="D130" s="4"/>
    </row>
    <row r="131" spans="1:4" s="3" customFormat="1" ht="22.5" customHeight="1">
      <c r="A131" s="18" t="s">
        <v>107</v>
      </c>
      <c r="B131" s="19">
        <v>147740481</v>
      </c>
      <c r="C131" s="20"/>
      <c r="D131" s="4"/>
    </row>
    <row r="132" spans="1:4" s="3" customFormat="1" ht="22.5" customHeight="1">
      <c r="A132" s="18" t="s">
        <v>112</v>
      </c>
      <c r="B132" s="23">
        <f>SUM(B133:B134)</f>
        <v>29260534</v>
      </c>
      <c r="C132" s="20"/>
      <c r="D132" s="4"/>
    </row>
    <row r="133" spans="1:4" s="3" customFormat="1" ht="22.5" customHeight="1">
      <c r="A133" s="33" t="s">
        <v>110</v>
      </c>
      <c r="B133" s="23">
        <v>6271391</v>
      </c>
      <c r="C133" s="20"/>
      <c r="D133" s="4"/>
    </row>
    <row r="134" spans="1:4" s="3" customFormat="1" ht="22.5" customHeight="1">
      <c r="A134" s="33" t="s">
        <v>111</v>
      </c>
      <c r="B134" s="23">
        <v>22989143</v>
      </c>
      <c r="C134" s="20"/>
      <c r="D134" s="4"/>
    </row>
    <row r="135" spans="1:4" s="3" customFormat="1" ht="22.5" customHeight="1">
      <c r="A135" s="18" t="s">
        <v>114</v>
      </c>
      <c r="B135" s="23">
        <v>-9433342</v>
      </c>
      <c r="C135" s="20"/>
      <c r="D135" s="4"/>
    </row>
    <row r="136" spans="1:4" s="3" customFormat="1" ht="22.5" customHeight="1">
      <c r="A136" s="18" t="s">
        <v>115</v>
      </c>
      <c r="B136" s="23">
        <v>-12133289918</v>
      </c>
      <c r="C136" s="20"/>
      <c r="D136" s="4"/>
    </row>
    <row r="137" spans="1:4" s="3" customFormat="1" ht="22.5" customHeight="1">
      <c r="A137" s="18" t="s">
        <v>116</v>
      </c>
      <c r="B137" s="23">
        <v>-152531816</v>
      </c>
      <c r="C137" s="20"/>
      <c r="D137" s="4"/>
    </row>
    <row r="138" spans="1:4" s="3" customFormat="1" ht="22.5" customHeight="1">
      <c r="A138" s="18" t="s">
        <v>117</v>
      </c>
      <c r="B138" s="23"/>
      <c r="C138" s="20">
        <v>-80092192.209999993</v>
      </c>
      <c r="D138" s="4"/>
    </row>
    <row r="139" spans="1:4" s="3" customFormat="1" ht="22.5" customHeight="1">
      <c r="A139" s="18" t="s">
        <v>118</v>
      </c>
      <c r="B139" s="23"/>
      <c r="C139" s="20">
        <v>2805410097</v>
      </c>
      <c r="D139" s="4"/>
    </row>
    <row r="140" spans="1:4" s="3" customFormat="1" ht="22.5" customHeight="1">
      <c r="A140" s="18" t="s">
        <v>119</v>
      </c>
      <c r="B140" s="23"/>
      <c r="C140" s="20">
        <v>-4806596554</v>
      </c>
      <c r="D140" s="4"/>
    </row>
    <row r="141" spans="1:4" s="3" customFormat="1" ht="22.5" customHeight="1">
      <c r="A141" s="18" t="s">
        <v>120</v>
      </c>
      <c r="B141" s="23"/>
      <c r="C141" s="20">
        <v>10550502904</v>
      </c>
      <c r="D141" s="4"/>
    </row>
    <row r="142" spans="1:4" s="3" customFormat="1" ht="22.5" customHeight="1">
      <c r="A142" s="18" t="s">
        <v>121</v>
      </c>
      <c r="B142" s="23"/>
      <c r="C142" s="20">
        <v>910018741</v>
      </c>
      <c r="D142" s="4"/>
    </row>
    <row r="143" spans="1:4" s="3" customFormat="1" ht="22.5" customHeight="1">
      <c r="A143" s="18" t="s">
        <v>122</v>
      </c>
      <c r="B143" s="23"/>
      <c r="C143" s="20">
        <v>682225169850.27991</v>
      </c>
      <c r="D143" s="4"/>
    </row>
    <row r="144" spans="1:4" s="3" customFormat="1" ht="22.5" customHeight="1">
      <c r="A144" s="18" t="s">
        <v>123</v>
      </c>
      <c r="B144" s="23"/>
      <c r="C144" s="20">
        <v>-117923986397</v>
      </c>
      <c r="D144" s="4"/>
    </row>
    <row r="145" spans="1:4" s="3" customFormat="1" ht="22.5" customHeight="1">
      <c r="A145" s="18" t="s">
        <v>124</v>
      </c>
      <c r="B145" s="23"/>
      <c r="C145" s="20">
        <v>-5266243486</v>
      </c>
      <c r="D145" s="4"/>
    </row>
    <row r="146" spans="1:4" ht="22.5" customHeight="1">
      <c r="A146" s="18" t="s">
        <v>125</v>
      </c>
      <c r="B146" s="23"/>
      <c r="C146" s="20">
        <v>279687396</v>
      </c>
    </row>
    <row r="147" spans="1:4" ht="22.5" customHeight="1">
      <c r="A147" s="18" t="s">
        <v>126</v>
      </c>
      <c r="B147" s="23"/>
      <c r="C147" s="20">
        <v>880751761</v>
      </c>
    </row>
    <row r="148" spans="1:4" ht="22.5" customHeight="1">
      <c r="A148" s="18" t="s">
        <v>127</v>
      </c>
      <c r="B148" s="23"/>
      <c r="C148" s="20">
        <v>-7667954</v>
      </c>
    </row>
    <row r="149" spans="1:4" ht="22.5" customHeight="1">
      <c r="A149" s="18" t="s">
        <v>128</v>
      </c>
      <c r="B149" s="23"/>
      <c r="C149" s="20">
        <v>8288348015.6200008</v>
      </c>
    </row>
    <row r="150" spans="1:4" ht="22.5" customHeight="1">
      <c r="A150" s="18" t="s">
        <v>129</v>
      </c>
      <c r="B150" s="23"/>
      <c r="C150" s="20">
        <f>C9-C81</f>
        <v>132077868762.06055</v>
      </c>
    </row>
    <row r="151" spans="1:4" ht="22.5" customHeight="1">
      <c r="A151" s="18" t="s">
        <v>130</v>
      </c>
      <c r="B151" s="23"/>
      <c r="C151" s="22">
        <f>SUM(C152:C154)</f>
        <v>398731362341.06</v>
      </c>
    </row>
    <row r="152" spans="1:4" ht="22.5" customHeight="1">
      <c r="A152" s="18" t="s">
        <v>8</v>
      </c>
      <c r="B152" s="23"/>
      <c r="C152" s="20">
        <v>103710140764</v>
      </c>
    </row>
    <row r="153" spans="1:4" ht="22.5" customHeight="1">
      <c r="A153" s="18" t="s">
        <v>9</v>
      </c>
      <c r="B153" s="23"/>
      <c r="C153" s="20">
        <v>156415619</v>
      </c>
    </row>
    <row r="154" spans="1:4" ht="22.5" customHeight="1">
      <c r="A154" s="27" t="s">
        <v>10</v>
      </c>
      <c r="B154" s="28"/>
      <c r="C154" s="29">
        <v>294864805958.06</v>
      </c>
    </row>
  </sheetData>
  <mergeCells count="3">
    <mergeCell ref="A1:C1"/>
    <mergeCell ref="A2:C2"/>
    <mergeCell ref="B3:C3"/>
  </mergeCells>
  <phoneticPr fontId="3" type="noConversion"/>
  <printOptions horizontalCentered="1"/>
  <pageMargins left="0.59055118110236227" right="0.59055118110236227" top="0.78740157480314965" bottom="0.98425196850393704" header="0.31496062992125984" footer="0.31496062992125984"/>
  <pageSetup paperSize="9" firstPageNumber="6" orientation="portrait" useFirstPageNumber="1" r:id="rId1"/>
  <rowBreaks count="4" manualBreakCount="4">
    <brk id="34" max="2" man="1"/>
    <brk id="64" max="2" man="1"/>
    <brk id="94" max="2" man="1"/>
    <brk id="1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現金出納表-院編數-奉核</vt:lpstr>
      <vt:lpstr>'現金出納表-院編數-奉核'!Print_Area</vt:lpstr>
      <vt:lpstr>'現金出納表-院編數-奉核'!Print_Titles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蔡佩樺</dc:creator>
  <cp:lastModifiedBy>蔡佩樺</cp:lastModifiedBy>
  <dcterms:created xsi:type="dcterms:W3CDTF">2021-04-17T07:01:30Z</dcterms:created>
  <dcterms:modified xsi:type="dcterms:W3CDTF">2021-04-17T07:02:23Z</dcterms:modified>
</cp:coreProperties>
</file>