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40" windowHeight="7550" activeTab="0"/>
  </bookViews>
  <sheets>
    <sheet name="積欠工資墊償基金" sheetId="1" r:id="rId1"/>
  </sheets>
  <definedNames>
    <definedName name="_xlnm.Print_Area" localSheetId="0">'積欠工資墊償基金'!$A$1:$J$38</definedName>
  </definedNames>
  <calcPr fullCalcOnLoad="1"/>
</workbook>
</file>

<file path=xl/sharedStrings.xml><?xml version="1.0" encoding="utf-8"?>
<sst xmlns="http://schemas.openxmlformats.org/spreadsheetml/2006/main" count="46" uniqueCount="44">
  <si>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</si>
  <si>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</si>
  <si>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</si>
  <si>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</si>
  <si>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</si>
  <si>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</si>
  <si>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</si>
  <si>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</si>
  <si>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</si>
  <si>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</si>
  <si>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</si>
  <si>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</si>
  <si>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</si>
  <si>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流動負債</t>
  </si>
  <si>
    <t xml:space="preserve">  總收入</t>
  </si>
  <si>
    <t xml:space="preserve">  總支出</t>
  </si>
  <si>
    <t>資　產</t>
  </si>
  <si>
    <t>合　計</t>
  </si>
  <si>
    <t>科　　目</t>
  </si>
  <si>
    <t>負 　債</t>
  </si>
  <si>
    <t>合　計</t>
  </si>
  <si>
    <t>流動資產</t>
  </si>
  <si>
    <t>投資</t>
  </si>
  <si>
    <t>無形資產</t>
  </si>
  <si>
    <t>其他資產</t>
  </si>
  <si>
    <t>累積餘絀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</si>
  <si>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</si>
  <si>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投資業務收入</t>
  </si>
  <si>
    <t>存款利息收入</t>
  </si>
  <si>
    <t>提繳費收入</t>
  </si>
  <si>
    <t>雜項業務收入</t>
  </si>
  <si>
    <t>收回呆帳</t>
  </si>
  <si>
    <t>雜項收入</t>
  </si>
  <si>
    <t>投資業務成本</t>
  </si>
  <si>
    <t>呆帳</t>
  </si>
  <si>
    <t>雜項業務成本</t>
  </si>
  <si>
    <t>業務費用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</si>
  <si>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</si>
  <si>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</si>
  <si>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不動產、廠房及設備</t>
  </si>
  <si>
    <t>淨值</t>
  </si>
  <si>
    <t>比較增減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</si>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</sst>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-* #,##0.00_-;\-\ #,##0.00_-;_-* &quot;-&quot;??_-;_-@_-"/>
    <numFmt numFmtId="178" formatCode="_(* #,##0.0_);_(&quot;－&quot;* #,##0.0_);_(* &quot;&quot;_);_(@_)"/>
    <numFmt numFmtId="179" formatCode="_(* #,##0.0_);_(&quot;  &quot;* #,##0.0_);_(* &quot;&quot;_);_(@_)"/>
  </numFmts>
  <fonts count="53">
    <font>
      <sz val="12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8" fontId="16" fillId="0" borderId="14" xfId="0" applyNumberFormat="1" applyFont="1" applyBorder="1" applyAlignment="1" applyProtection="1">
      <alignment horizontal="center" vertical="center"/>
      <protection/>
    </xf>
    <xf numFmtId="178" fontId="8" fillId="0" borderId="14" xfId="0" applyNumberFormat="1" applyFont="1" applyBorder="1" applyAlignment="1" applyProtection="1">
      <alignment horizontal="center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/>
    </xf>
    <xf numFmtId="177" fontId="16" fillId="0" borderId="12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right" vertical="center" indent="1" readingOrder="2"/>
      <protection/>
    </xf>
    <xf numFmtId="179" fontId="16" fillId="0" borderId="0" xfId="0" applyNumberFormat="1" applyFont="1" applyBorder="1" applyAlignment="1" applyProtection="1">
      <alignment horizontal="right" vertical="center" indent="1" readingOrder="2"/>
      <protection/>
    </xf>
    <xf numFmtId="176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8" fontId="16" fillId="0" borderId="14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distributed" vertical="center" indent="1"/>
      <protection locked="0"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8" fontId="14" fillId="0" borderId="14" xfId="0" applyNumberFormat="1" applyFont="1" applyBorder="1" applyAlignment="1" applyProtection="1">
      <alignment horizontal="right" vertical="center"/>
      <protection/>
    </xf>
    <xf numFmtId="178" fontId="14" fillId="0" borderId="12" xfId="0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 quotePrefix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76" fontId="8" fillId="0" borderId="20" xfId="0" applyNumberFormat="1" applyFont="1" applyBorder="1" applyAlignment="1" applyProtection="1">
      <alignment horizontal="center" vertical="center"/>
      <protection/>
    </xf>
    <xf numFmtId="176" fontId="8" fillId="0" borderId="21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 applyProtection="1">
      <alignment horizontal="center" vertical="center"/>
      <protection/>
    </xf>
    <xf numFmtId="178" fontId="8" fillId="0" borderId="21" xfId="0" applyNumberFormat="1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distributed" vertical="center" indent="1"/>
      <protection/>
    </xf>
    <xf numFmtId="0" fontId="14" fillId="0" borderId="21" xfId="0" applyFont="1" applyBorder="1" applyAlignment="1" applyProtection="1">
      <alignment horizontal="distributed" vertical="center" indent="1"/>
      <protection/>
    </xf>
    <xf numFmtId="176" fontId="8" fillId="0" borderId="22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9" fontId="8" fillId="0" borderId="20" xfId="0" applyNumberFormat="1" applyFont="1" applyBorder="1" applyAlignment="1" applyProtection="1">
      <alignment horizontal="right" vertical="center" indent="1" readingOrder="2"/>
      <protection/>
    </xf>
    <xf numFmtId="179" fontId="8" fillId="0" borderId="22" xfId="0" applyNumberFormat="1" applyFont="1" applyBorder="1" applyAlignment="1" applyProtection="1">
      <alignment horizontal="right" vertical="center" indent="1" readingOrder="2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176" fontId="8" fillId="0" borderId="20" xfId="0" applyNumberFormat="1" applyFont="1" applyBorder="1" applyAlignment="1" applyProtection="1">
      <alignment horizontal="center" vertical="center"/>
      <protection locked="0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7" fontId="8" fillId="0" borderId="20" xfId="0" applyNumberFormat="1" applyFont="1" applyBorder="1" applyAlignment="1" applyProtection="1">
      <alignment horizontal="right" vertical="center"/>
      <protection/>
    </xf>
    <xf numFmtId="177" fontId="8" fillId="0" borderId="21" xfId="0" applyNumberFormat="1" applyFont="1" applyBorder="1" applyAlignment="1" applyProtection="1">
      <alignment horizontal="right" vertical="center"/>
      <protection/>
    </xf>
    <xf numFmtId="179" fontId="8" fillId="0" borderId="14" xfId="0" applyNumberFormat="1" applyFont="1" applyBorder="1" applyAlignment="1" applyProtection="1">
      <alignment horizontal="right" vertical="center" indent="1" readingOrder="2"/>
      <protection/>
    </xf>
    <xf numFmtId="179" fontId="8" fillId="0" borderId="0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horizontal="right" vertical="center"/>
      <protection/>
    </xf>
    <xf numFmtId="177" fontId="8" fillId="0" borderId="12" xfId="0" applyNumberFormat="1" applyFont="1" applyBorder="1" applyAlignment="1" applyProtection="1">
      <alignment horizontal="right" vertical="center"/>
      <protection/>
    </xf>
    <xf numFmtId="179" fontId="8" fillId="0" borderId="15" xfId="0" applyNumberFormat="1" applyFont="1" applyBorder="1" applyAlignment="1" applyProtection="1">
      <alignment horizontal="right" vertical="center" indent="1" readingOrder="2"/>
      <protection/>
    </xf>
    <xf numFmtId="179" fontId="8" fillId="0" borderId="16" xfId="0" applyNumberFormat="1" applyFont="1" applyBorder="1" applyAlignment="1" applyProtection="1">
      <alignment horizontal="right" vertical="center" indent="1" readingOrder="2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7" fontId="8" fillId="0" borderId="15" xfId="0" applyNumberFormat="1" applyFont="1" applyBorder="1" applyAlignment="1" applyProtection="1">
      <alignment horizontal="right" vertical="center"/>
      <protection/>
    </xf>
    <xf numFmtId="177" fontId="8" fillId="0" borderId="13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16" fillId="0" borderId="12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32" sqref="D32:E32"/>
    </sheetView>
  </sheetViews>
  <sheetFormatPr defaultColWidth="9.00390625" defaultRowHeight="16.5"/>
  <cols>
    <col min="1" max="1" width="17.75390625" style="0" customWidth="1"/>
    <col min="2" max="2" width="2.875" style="0" customWidth="1"/>
    <col min="3" max="3" width="12.375" style="0" customWidth="1"/>
    <col min="4" max="4" width="4.625" style="0" customWidth="1"/>
    <col min="5" max="5" width="3.375" style="0" customWidth="1"/>
    <col min="6" max="6" width="12.875" style="0" customWidth="1"/>
    <col min="7" max="7" width="3.875" style="0" customWidth="1"/>
    <col min="8" max="8" width="13.875" style="0" customWidth="1"/>
    <col min="9" max="9" width="1.4921875" style="0" customWidth="1"/>
    <col min="10" max="10" width="9.25390625" style="0" customWidth="1"/>
  </cols>
  <sheetData>
    <row r="1" spans="1:10" ht="27">
      <c r="A1" s="68" t="s">
        <v>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17.25" thickBot="1">
      <c r="B4" s="45" t="s">
        <v>26</v>
      </c>
      <c r="C4" s="45"/>
      <c r="D4" s="45"/>
      <c r="E4" s="45"/>
      <c r="F4" s="45"/>
      <c r="G4" s="45"/>
      <c r="H4" s="46" t="s">
        <v>1</v>
      </c>
      <c r="I4" s="46"/>
      <c r="J4" s="46"/>
    </row>
    <row r="5" spans="1:10" ht="18" customHeight="1">
      <c r="A5" s="69" t="s">
        <v>2</v>
      </c>
      <c r="B5" s="70"/>
      <c r="C5" s="73" t="s">
        <v>6</v>
      </c>
      <c r="D5" s="70"/>
      <c r="E5" s="73" t="s">
        <v>7</v>
      </c>
      <c r="F5" s="70"/>
      <c r="G5" s="56" t="s">
        <v>41</v>
      </c>
      <c r="H5" s="60"/>
      <c r="I5" s="60"/>
      <c r="J5" s="60"/>
    </row>
    <row r="6" spans="1:10" ht="18" customHeight="1">
      <c r="A6" s="71"/>
      <c r="B6" s="72"/>
      <c r="C6" s="74"/>
      <c r="D6" s="72"/>
      <c r="E6" s="74"/>
      <c r="F6" s="72"/>
      <c r="G6" s="47" t="s">
        <v>8</v>
      </c>
      <c r="H6" s="48"/>
      <c r="I6" s="47" t="s">
        <v>3</v>
      </c>
      <c r="J6" s="61"/>
    </row>
    <row r="7" spans="1:10" ht="18" customHeight="1">
      <c r="A7" s="64" t="s">
        <v>14</v>
      </c>
      <c r="B7" s="65"/>
      <c r="C7" s="66">
        <f>SUM(C8:D13)</f>
        <v>566448921</v>
      </c>
      <c r="D7" s="67"/>
      <c r="E7" s="66">
        <f>SUM(E8:F12)</f>
        <v>465103000</v>
      </c>
      <c r="F7" s="67"/>
      <c r="G7" s="75">
        <f aca="true" t="shared" si="0" ref="G7:G12">C7-E7</f>
        <v>101345921</v>
      </c>
      <c r="H7" s="76"/>
      <c r="I7" s="62">
        <f>IF(E7=0,0,(G7/E7)*100)</f>
        <v>21.789995119360658</v>
      </c>
      <c r="J7" s="63"/>
    </row>
    <row r="8" spans="1:10" ht="18" customHeight="1">
      <c r="A8" s="20" t="s">
        <v>27</v>
      </c>
      <c r="B8" s="21"/>
      <c r="C8" s="22">
        <v>173655930</v>
      </c>
      <c r="D8" s="23"/>
      <c r="E8" s="22">
        <v>96334000</v>
      </c>
      <c r="F8" s="23"/>
      <c r="G8" s="24">
        <f>C8-E8</f>
        <v>77321930</v>
      </c>
      <c r="H8" s="25"/>
      <c r="I8" s="26">
        <f>IF(E8=0,0,(G8/E8)*100)</f>
        <v>80.26442377561402</v>
      </c>
      <c r="J8" s="27"/>
    </row>
    <row r="9" spans="1:10" s="7" customFormat="1" ht="18" customHeight="1">
      <c r="A9" s="20" t="s">
        <v>28</v>
      </c>
      <c r="B9" s="21"/>
      <c r="C9" s="22">
        <v>33463121</v>
      </c>
      <c r="D9" s="23"/>
      <c r="E9" s="22">
        <v>18119000</v>
      </c>
      <c r="F9" s="23"/>
      <c r="G9" s="24">
        <f t="shared" si="0"/>
        <v>15344121</v>
      </c>
      <c r="H9" s="25"/>
      <c r="I9" s="26">
        <f>IF(E9=0,0,(G9/E9)*100)</f>
        <v>84.68525304928528</v>
      </c>
      <c r="J9" s="27"/>
    </row>
    <row r="10" spans="1:10" s="7" customFormat="1" ht="18" customHeight="1">
      <c r="A10" s="20" t="s">
        <v>29</v>
      </c>
      <c r="B10" s="21"/>
      <c r="C10" s="22">
        <v>357546782</v>
      </c>
      <c r="D10" s="23"/>
      <c r="E10" s="22">
        <v>348150000</v>
      </c>
      <c r="F10" s="23"/>
      <c r="G10" s="24">
        <f t="shared" si="0"/>
        <v>9396782</v>
      </c>
      <c r="H10" s="25"/>
      <c r="I10" s="26">
        <f>IF(E10=0,0,(G10/E10)*100)</f>
        <v>2.699061324141893</v>
      </c>
      <c r="J10" s="27"/>
    </row>
    <row r="11" spans="1:10" s="7" customFormat="1" ht="18" customHeight="1">
      <c r="A11" s="20" t="s">
        <v>30</v>
      </c>
      <c r="B11" s="21"/>
      <c r="C11" s="22">
        <v>123537</v>
      </c>
      <c r="D11" s="23"/>
      <c r="E11" s="22">
        <v>2500000</v>
      </c>
      <c r="F11" s="23"/>
      <c r="G11" s="24">
        <f t="shared" si="0"/>
        <v>-2376463</v>
      </c>
      <c r="H11" s="25"/>
      <c r="I11" s="26">
        <f>IF(E11=0,0,(G11/E11)*100)</f>
        <v>-95.05852</v>
      </c>
      <c r="J11" s="27"/>
    </row>
    <row r="12" spans="1:10" s="7" customFormat="1" ht="18" customHeight="1">
      <c r="A12" s="20" t="s">
        <v>31</v>
      </c>
      <c r="B12" s="21"/>
      <c r="C12" s="22">
        <v>1324928</v>
      </c>
      <c r="D12" s="23"/>
      <c r="E12" s="22">
        <v>0</v>
      </c>
      <c r="F12" s="23"/>
      <c r="G12" s="24">
        <f t="shared" si="0"/>
        <v>1324928</v>
      </c>
      <c r="H12" s="25"/>
      <c r="I12" s="26">
        <f>IF(E12=0,0,(G12/E12)*100)</f>
        <v>0</v>
      </c>
      <c r="J12" s="27"/>
    </row>
    <row r="13" spans="1:10" s="7" customFormat="1" ht="18" customHeight="1">
      <c r="A13" s="20" t="s">
        <v>32</v>
      </c>
      <c r="B13" s="21"/>
      <c r="C13" s="22">
        <v>334623</v>
      </c>
      <c r="D13" s="23"/>
      <c r="E13" s="22">
        <v>0</v>
      </c>
      <c r="F13" s="23"/>
      <c r="G13" s="24">
        <f>C13-E13</f>
        <v>334623</v>
      </c>
      <c r="H13" s="25"/>
      <c r="I13" s="26">
        <f>IF(E13=0,0,(G13/E13)*100)</f>
        <v>0</v>
      </c>
      <c r="J13" s="27"/>
    </row>
    <row r="14" spans="1:10" s="8" customFormat="1" ht="18" customHeight="1">
      <c r="A14" s="79" t="s">
        <v>15</v>
      </c>
      <c r="B14" s="80"/>
      <c r="C14" s="81">
        <f>SUM(C15:D18)</f>
        <v>260004340</v>
      </c>
      <c r="D14" s="82"/>
      <c r="E14" s="81">
        <f>SUM(E15:F18)</f>
        <v>161119000</v>
      </c>
      <c r="F14" s="82"/>
      <c r="G14" s="83">
        <f>SUM(G15:H18)</f>
        <v>98885340</v>
      </c>
      <c r="H14" s="84"/>
      <c r="I14" s="77">
        <f aca="true" t="shared" si="1" ref="I14:I19">IF(E14=0,0,(G14/E14)*100)</f>
        <v>61.37410237153905</v>
      </c>
      <c r="J14" s="78"/>
    </row>
    <row r="15" spans="1:10" s="7" customFormat="1" ht="18" customHeight="1">
      <c r="A15" s="20" t="s">
        <v>33</v>
      </c>
      <c r="B15" s="21"/>
      <c r="C15" s="22">
        <v>99659163</v>
      </c>
      <c r="D15" s="23"/>
      <c r="E15" s="22">
        <v>0</v>
      </c>
      <c r="F15" s="23"/>
      <c r="G15" s="93">
        <f>C15-E15</f>
        <v>99659163</v>
      </c>
      <c r="H15" s="94"/>
      <c r="I15" s="77">
        <f>IF(E15=0,0,(G15/E15)*100)</f>
        <v>0</v>
      </c>
      <c r="J15" s="78"/>
    </row>
    <row r="16" spans="1:10" s="7" customFormat="1" ht="18" customHeight="1">
      <c r="A16" s="20" t="s">
        <v>34</v>
      </c>
      <c r="B16" s="21"/>
      <c r="C16" s="22">
        <v>143122000</v>
      </c>
      <c r="D16" s="23"/>
      <c r="E16" s="22">
        <v>143122000</v>
      </c>
      <c r="F16" s="23"/>
      <c r="G16" s="24"/>
      <c r="H16" s="25"/>
      <c r="I16" s="77">
        <f>IF(E16=0,0,(G16/E16)*100)</f>
        <v>0</v>
      </c>
      <c r="J16" s="78"/>
    </row>
    <row r="17" spans="1:10" s="7" customFormat="1" ht="18" customHeight="1">
      <c r="A17" s="20" t="s">
        <v>35</v>
      </c>
      <c r="B17" s="21"/>
      <c r="C17" s="22">
        <v>172</v>
      </c>
      <c r="D17" s="23"/>
      <c r="E17" s="22">
        <v>0</v>
      </c>
      <c r="F17" s="23"/>
      <c r="G17" s="24">
        <f>C17-E17</f>
        <v>172</v>
      </c>
      <c r="H17" s="25"/>
      <c r="I17" s="26">
        <f>IF(E17=0,0,(G17/E17)*100)</f>
        <v>0</v>
      </c>
      <c r="J17" s="27"/>
    </row>
    <row r="18" spans="1:10" s="7" customFormat="1" ht="18" customHeight="1">
      <c r="A18" s="95" t="s">
        <v>36</v>
      </c>
      <c r="B18" s="96"/>
      <c r="C18" s="22">
        <v>17223005</v>
      </c>
      <c r="D18" s="23"/>
      <c r="E18" s="22">
        <v>17997000</v>
      </c>
      <c r="F18" s="23"/>
      <c r="G18" s="24">
        <f>C18-E18</f>
        <v>-773995</v>
      </c>
      <c r="H18" s="25"/>
      <c r="I18" s="26">
        <f t="shared" si="1"/>
        <v>-4.300689003722843</v>
      </c>
      <c r="J18" s="27"/>
    </row>
    <row r="19" spans="1:10" ht="18" customHeight="1" thickBot="1">
      <c r="A19" s="87" t="s">
        <v>37</v>
      </c>
      <c r="B19" s="88"/>
      <c r="C19" s="89">
        <f>C7-C14</f>
        <v>306444581</v>
      </c>
      <c r="D19" s="90"/>
      <c r="E19" s="89">
        <f>E7-E14</f>
        <v>303984000</v>
      </c>
      <c r="F19" s="90"/>
      <c r="G19" s="91">
        <f>C19-E19</f>
        <v>2460581</v>
      </c>
      <c r="H19" s="92"/>
      <c r="I19" s="85">
        <f t="shared" si="1"/>
        <v>0.8094442470656351</v>
      </c>
      <c r="J19" s="86"/>
    </row>
    <row r="22" spans="1:10" ht="27">
      <c r="A22" s="43" t="str">
        <f>A1</f>
        <v>積欠工資墊償基金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7">
      <c r="A23" s="43" t="s">
        <v>9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6.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2:10" ht="17.25" thickBot="1">
      <c r="B25" s="45" t="s">
        <v>38</v>
      </c>
      <c r="C25" s="45"/>
      <c r="D25" s="45"/>
      <c r="E25" s="45"/>
      <c r="F25" s="45"/>
      <c r="G25" s="45"/>
      <c r="H25" s="46" t="s">
        <v>1</v>
      </c>
      <c r="I25" s="46"/>
      <c r="J25" s="46"/>
    </row>
    <row r="26" spans="1:10" ht="24.75" customHeight="1">
      <c r="A26" s="1" t="s">
        <v>10</v>
      </c>
      <c r="B26" s="56" t="s">
        <v>11</v>
      </c>
      <c r="C26" s="57"/>
      <c r="D26" s="58" t="s">
        <v>12</v>
      </c>
      <c r="E26" s="59"/>
      <c r="F26" s="56" t="s">
        <v>18</v>
      </c>
      <c r="G26" s="57"/>
      <c r="H26" s="56" t="s">
        <v>4</v>
      </c>
      <c r="I26" s="60"/>
      <c r="J26" s="2" t="s">
        <v>12</v>
      </c>
    </row>
    <row r="27" spans="1:10" ht="18" customHeight="1">
      <c r="A27" s="3" t="s">
        <v>16</v>
      </c>
      <c r="B27" s="49">
        <f>SUM(B28:C37)</f>
        <v>13086635282</v>
      </c>
      <c r="C27" s="50"/>
      <c r="D27" s="51">
        <f>IF(B$27&gt;0,(B27/B$27)*100,0)</f>
        <v>100</v>
      </c>
      <c r="E27" s="52">
        <f>IF(D$6&gt;0,(D27/D$21)*100,0)</f>
        <v>0</v>
      </c>
      <c r="F27" s="53" t="s">
        <v>19</v>
      </c>
      <c r="G27" s="54"/>
      <c r="H27" s="49">
        <f>SUM(H28:I32)</f>
        <v>12025552</v>
      </c>
      <c r="I27" s="55"/>
      <c r="J27" s="9">
        <f>IF(H$38&gt;0,(H27/H$38)*100,0)</f>
        <v>0.09189185562877673</v>
      </c>
    </row>
    <row r="28" spans="1:10" ht="18" customHeight="1">
      <c r="A28" s="5" t="s">
        <v>21</v>
      </c>
      <c r="B28" s="28">
        <v>5696522916</v>
      </c>
      <c r="C28" s="29"/>
      <c r="D28" s="30">
        <f>IF(B$27&gt;0,(B28/B$27)*100,0)</f>
        <v>43.529316690251754</v>
      </c>
      <c r="E28" s="31">
        <f>IF(D$6&gt;0,(D28/D$21)*100,0)</f>
        <v>0</v>
      </c>
      <c r="F28" s="32" t="s">
        <v>13</v>
      </c>
      <c r="G28" s="33"/>
      <c r="H28" s="28">
        <v>12025552</v>
      </c>
      <c r="I28" s="34"/>
      <c r="J28" s="9">
        <f>IF(H$38&gt;0,(H28/H$38)*100,0)</f>
        <v>0.09189185562877673</v>
      </c>
    </row>
    <row r="29" spans="1:10" ht="18" customHeight="1">
      <c r="A29" s="5" t="s">
        <v>22</v>
      </c>
      <c r="B29" s="28">
        <v>7313860584</v>
      </c>
      <c r="C29" s="29"/>
      <c r="D29" s="30">
        <f aca="true" t="shared" si="2" ref="D29:D37">IF(B$27&gt;0,(B29/B$27)*100,0)</f>
        <v>55.888014194602356</v>
      </c>
      <c r="E29" s="31"/>
      <c r="F29" s="32"/>
      <c r="G29" s="33"/>
      <c r="H29" s="28"/>
      <c r="I29" s="34"/>
      <c r="J29" s="9">
        <f aca="true" t="shared" si="3" ref="J29:J38">IF(H$38&gt;0,(H29/H$38)*100,0)</f>
        <v>0</v>
      </c>
    </row>
    <row r="30" spans="1:10" ht="18" customHeight="1">
      <c r="A30" s="5" t="s">
        <v>39</v>
      </c>
      <c r="B30" s="28">
        <v>88733</v>
      </c>
      <c r="C30" s="29"/>
      <c r="D30" s="40" t="s">
        <v>42</v>
      </c>
      <c r="E30" s="41"/>
      <c r="F30" s="42"/>
      <c r="G30" s="33"/>
      <c r="H30" s="28"/>
      <c r="I30" s="34"/>
      <c r="J30" s="9">
        <f t="shared" si="3"/>
        <v>0</v>
      </c>
    </row>
    <row r="31" spans="1:10" ht="18" customHeight="1">
      <c r="A31" s="5" t="s">
        <v>23</v>
      </c>
      <c r="B31" s="28">
        <v>3699845</v>
      </c>
      <c r="C31" s="29"/>
      <c r="D31" s="40" t="s">
        <v>43</v>
      </c>
      <c r="E31" s="41"/>
      <c r="F31" s="32"/>
      <c r="G31" s="33"/>
      <c r="H31" s="28"/>
      <c r="I31" s="34"/>
      <c r="J31" s="9">
        <f t="shared" si="3"/>
        <v>0</v>
      </c>
    </row>
    <row r="32" spans="1:10" ht="18" customHeight="1">
      <c r="A32" s="5" t="s">
        <v>24</v>
      </c>
      <c r="B32" s="28">
        <v>72463204</v>
      </c>
      <c r="C32" s="29"/>
      <c r="D32" s="30">
        <f>IF(B$27&gt;0,(B32/B$27)*100,0)</f>
        <v>0.5537191374139496</v>
      </c>
      <c r="E32" s="31"/>
      <c r="F32" s="32"/>
      <c r="G32" s="33"/>
      <c r="H32" s="28"/>
      <c r="I32" s="34"/>
      <c r="J32" s="9">
        <f t="shared" si="3"/>
        <v>0</v>
      </c>
    </row>
    <row r="33" spans="1:10" ht="18" customHeight="1">
      <c r="A33" s="5"/>
      <c r="B33" s="28"/>
      <c r="C33" s="29"/>
      <c r="D33" s="30">
        <f t="shared" si="2"/>
        <v>0</v>
      </c>
      <c r="E33" s="31">
        <f aca="true" t="shared" si="4" ref="E33:E38">IF(D$6&gt;0,(D33/D$21)*100,0)</f>
        <v>0</v>
      </c>
      <c r="F33" s="36" t="s">
        <v>40</v>
      </c>
      <c r="G33" s="37"/>
      <c r="H33" s="38">
        <f>SUM(H34:I37)</f>
        <v>13074609730</v>
      </c>
      <c r="I33" s="39"/>
      <c r="J33" s="10">
        <f t="shared" si="3"/>
        <v>99.90810814437123</v>
      </c>
    </row>
    <row r="34" spans="1:10" ht="18" customHeight="1">
      <c r="A34" s="5"/>
      <c r="B34" s="28"/>
      <c r="C34" s="29"/>
      <c r="D34" s="30">
        <f t="shared" si="2"/>
        <v>0</v>
      </c>
      <c r="E34" s="31">
        <f t="shared" si="4"/>
        <v>0</v>
      </c>
      <c r="F34" s="32" t="s">
        <v>25</v>
      </c>
      <c r="G34" s="33"/>
      <c r="H34" s="28">
        <v>13074609730</v>
      </c>
      <c r="I34" s="34"/>
      <c r="J34" s="9">
        <f t="shared" si="3"/>
        <v>99.90810814437123</v>
      </c>
    </row>
    <row r="35" spans="1:10" ht="18" customHeight="1">
      <c r="A35" s="5"/>
      <c r="B35" s="28"/>
      <c r="C35" s="29"/>
      <c r="D35" s="30">
        <f t="shared" si="2"/>
        <v>0</v>
      </c>
      <c r="E35" s="31">
        <f t="shared" si="4"/>
        <v>0</v>
      </c>
      <c r="F35" s="32"/>
      <c r="G35" s="33"/>
      <c r="H35" s="28"/>
      <c r="I35" s="34"/>
      <c r="J35" s="9">
        <f t="shared" si="3"/>
        <v>0</v>
      </c>
    </row>
    <row r="36" spans="1:10" ht="18" customHeight="1">
      <c r="A36" s="5"/>
      <c r="B36" s="28"/>
      <c r="C36" s="29"/>
      <c r="D36" s="30">
        <f t="shared" si="2"/>
        <v>0</v>
      </c>
      <c r="E36" s="31">
        <f t="shared" si="4"/>
        <v>0</v>
      </c>
      <c r="F36" s="32"/>
      <c r="G36" s="33"/>
      <c r="H36" s="28"/>
      <c r="I36" s="34"/>
      <c r="J36" s="9">
        <f t="shared" si="3"/>
        <v>0</v>
      </c>
    </row>
    <row r="37" spans="1:10" ht="18" customHeight="1">
      <c r="A37" s="5"/>
      <c r="B37" s="28"/>
      <c r="C37" s="29"/>
      <c r="D37" s="30">
        <f t="shared" si="2"/>
        <v>0</v>
      </c>
      <c r="E37" s="31">
        <f t="shared" si="4"/>
        <v>0</v>
      </c>
      <c r="F37" s="32"/>
      <c r="G37" s="33"/>
      <c r="H37" s="28"/>
      <c r="I37" s="34"/>
      <c r="J37" s="9">
        <f t="shared" si="3"/>
        <v>0</v>
      </c>
    </row>
    <row r="38" spans="1:10" ht="18" customHeight="1" thickBot="1">
      <c r="A38" s="4" t="s">
        <v>17</v>
      </c>
      <c r="B38" s="13">
        <f>SUM(B28:C37)</f>
        <v>13086635282</v>
      </c>
      <c r="C38" s="14"/>
      <c r="D38" s="15">
        <f>IF(B$27&gt;0,(B38/B$27)*100,0)</f>
        <v>100</v>
      </c>
      <c r="E38" s="16">
        <f t="shared" si="4"/>
        <v>0</v>
      </c>
      <c r="F38" s="17" t="s">
        <v>20</v>
      </c>
      <c r="G38" s="18"/>
      <c r="H38" s="13">
        <f>H27+H33</f>
        <v>13086635282</v>
      </c>
      <c r="I38" s="19"/>
      <c r="J38" s="11">
        <f t="shared" si="3"/>
        <v>100</v>
      </c>
    </row>
    <row r="39" spans="1:10" s="6" customFormat="1" ht="19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s="6" customFormat="1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6" customFormat="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6" customFormat="1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</sheetData>
  <sheetProtection/>
  <mergeCells count="137">
    <mergeCell ref="I19:J19"/>
    <mergeCell ref="A19:B19"/>
    <mergeCell ref="C19:D19"/>
    <mergeCell ref="E19:F19"/>
    <mergeCell ref="G19:H19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5:J15"/>
    <mergeCell ref="A16:B16"/>
    <mergeCell ref="C16:D16"/>
    <mergeCell ref="E16:F16"/>
    <mergeCell ref="G16:H16"/>
    <mergeCell ref="I14:J14"/>
    <mergeCell ref="I18:J18"/>
    <mergeCell ref="A17:B17"/>
    <mergeCell ref="C17:D17"/>
    <mergeCell ref="E17:F17"/>
    <mergeCell ref="G17:H17"/>
    <mergeCell ref="A14:B14"/>
    <mergeCell ref="C14:D14"/>
    <mergeCell ref="E14:F14"/>
    <mergeCell ref="G14:H14"/>
    <mergeCell ref="I16:J16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G7:H7"/>
    <mergeCell ref="I8:J8"/>
    <mergeCell ref="A10:B10"/>
    <mergeCell ref="C10:D10"/>
    <mergeCell ref="E10:F10"/>
    <mergeCell ref="G10:H10"/>
    <mergeCell ref="I10:J10"/>
    <mergeCell ref="A8:B8"/>
    <mergeCell ref="C8:D8"/>
    <mergeCell ref="E8:F8"/>
    <mergeCell ref="G8:H8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A23:J23"/>
    <mergeCell ref="A24:J24"/>
    <mergeCell ref="B25:G25"/>
    <mergeCell ref="H25:J25"/>
    <mergeCell ref="G6:H6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I6:J6"/>
    <mergeCell ref="I7:J7"/>
    <mergeCell ref="A9:B9"/>
    <mergeCell ref="C9:D9"/>
    <mergeCell ref="E9:F9"/>
    <mergeCell ref="G9:H9"/>
    <mergeCell ref="I9:J9"/>
    <mergeCell ref="A7:B7"/>
    <mergeCell ref="C7:D7"/>
    <mergeCell ref="E7:F7"/>
    <mergeCell ref="B29:C29"/>
    <mergeCell ref="D29:E29"/>
    <mergeCell ref="F29:G29"/>
    <mergeCell ref="H29:I29"/>
    <mergeCell ref="B28:C28"/>
    <mergeCell ref="D28:E28"/>
    <mergeCell ref="F28:G28"/>
    <mergeCell ref="H28:I28"/>
    <mergeCell ref="B31:C31"/>
    <mergeCell ref="D31:E31"/>
    <mergeCell ref="F31:G31"/>
    <mergeCell ref="H31:I31"/>
    <mergeCell ref="B30:C30"/>
    <mergeCell ref="D30:E30"/>
    <mergeCell ref="F30:G30"/>
    <mergeCell ref="H30:I30"/>
    <mergeCell ref="H33:I33"/>
    <mergeCell ref="B32:C32"/>
    <mergeCell ref="D32:E32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A40:J40"/>
    <mergeCell ref="A41:J41"/>
    <mergeCell ref="A42:J42"/>
    <mergeCell ref="B38:C38"/>
    <mergeCell ref="D38:E38"/>
    <mergeCell ref="F38:G38"/>
    <mergeCell ref="H38:I38"/>
    <mergeCell ref="A13:B13"/>
    <mergeCell ref="C13:D13"/>
    <mergeCell ref="E13:F13"/>
    <mergeCell ref="G13:H13"/>
    <mergeCell ref="I13:J13"/>
    <mergeCell ref="B37:C37"/>
    <mergeCell ref="D37:E37"/>
    <mergeCell ref="F37:G37"/>
    <mergeCell ref="H37:I37"/>
    <mergeCell ref="B36:C36"/>
    <mergeCell ref="D36:E36"/>
    <mergeCell ref="F36:G36"/>
    <mergeCell ref="H36:I36"/>
    <mergeCell ref="A39:J39"/>
    <mergeCell ref="B33:C33"/>
    <mergeCell ref="D33:E33"/>
    <mergeCell ref="F33:G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楊惠萍</cp:lastModifiedBy>
  <cp:lastPrinted>2018-07-09T07:28:37Z</cp:lastPrinted>
  <dcterms:created xsi:type="dcterms:W3CDTF">2011-07-14T01:07:44Z</dcterms:created>
  <dcterms:modified xsi:type="dcterms:W3CDTF">2018-08-21T07:51:01Z</dcterms:modified>
  <cp:category/>
  <cp:version/>
  <cp:contentType/>
  <cp:contentStatus/>
</cp:coreProperties>
</file>