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'現流表及平衡表'!$A$1:$K$41</definedName>
    <definedName name="_xlnm.Print_Area" localSheetId="0">'餘絀表及撥補表'!$A$1:$H$42</definedName>
  </definedNames>
  <calcPr fullCalcOnLoad="1"/>
</workbook>
</file>

<file path=xl/sharedStrings.xml><?xml version="1.0" encoding="utf-8"?>
<sst xmlns="http://schemas.openxmlformats.org/spreadsheetml/2006/main" count="74" uniqueCount="56">
  <si>
    <t>單位：新臺幣元</t>
  </si>
  <si>
    <t>％</t>
  </si>
  <si>
    <t>金　　　　額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</si>
  <si>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</si>
  <si>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</si>
  <si>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</si>
  <si>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</si>
  <si>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</si>
  <si>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</si>
  <si>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</si>
  <si>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</si>
  <si>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本年度決算數</t>
  </si>
  <si>
    <t>本年度
決算數</t>
  </si>
  <si>
    <t>期初現金及約當現金</t>
  </si>
  <si>
    <t>期末現金及約當現金</t>
  </si>
  <si>
    <t>業務活動之現金流量</t>
  </si>
  <si>
    <t>合                 計</t>
  </si>
  <si>
    <t>負　債</t>
  </si>
  <si>
    <t>合 　　計</t>
  </si>
  <si>
    <t>流動資產</t>
  </si>
  <si>
    <t>獎學金支出</t>
  </si>
  <si>
    <t>其他支出</t>
  </si>
  <si>
    <t>淨值</t>
  </si>
  <si>
    <t>基金</t>
  </si>
  <si>
    <t>　</t>
  </si>
  <si>
    <t>劉存恕先生警察子女獎學基金平衡表</t>
  </si>
  <si>
    <t>總收入</t>
  </si>
  <si>
    <t>利息收入</t>
  </si>
  <si>
    <t>本年度
預算數</t>
  </si>
  <si>
    <t>本年度預算數</t>
  </si>
  <si>
    <t>本期賸餘（短絀）</t>
  </si>
  <si>
    <t>現金及約當現金之淨增（淨減）</t>
  </si>
  <si>
    <t>本期賸餘（短絀）</t>
  </si>
  <si>
    <t>劉存恕先生警察子女獎學基金現金流量表</t>
  </si>
  <si>
    <r>
      <t>比較增減</t>
    </r>
  </si>
  <si>
    <t>劉存恕先生警察子女獎學基金餘絀撥補表</t>
  </si>
  <si>
    <t>利息股利之調整</t>
  </si>
  <si>
    <t>未計利息股利之本期賸餘（短絀）</t>
  </si>
  <si>
    <t>調整非現金項目</t>
  </si>
  <si>
    <t>收取利息</t>
  </si>
  <si>
    <t>收取股利</t>
  </si>
  <si>
    <t>支付利息</t>
  </si>
  <si>
    <t>未計利息股利之現金流入（流出）</t>
  </si>
  <si>
    <t xml:space="preserve">    業務活動之淨現金流入（流出）</t>
  </si>
  <si>
    <t>劉存恕先生警察子女獎學基金收支餘絀表</t>
  </si>
  <si>
    <t>總支出</t>
  </si>
  <si>
    <t>短絀之部</t>
  </si>
  <si>
    <t>本期短絀</t>
  </si>
  <si>
    <t>填補之部</t>
  </si>
  <si>
    <t>折減基金</t>
  </si>
  <si>
    <t>待填補之短絀</t>
  </si>
  <si>
    <r>
      <t xml:space="preserve">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109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</t>
    </r>
    <r>
      <rPr>
        <b/>
        <sz val="10"/>
        <color indexed="8"/>
        <rFont val="Times New Roman"/>
        <family val="1"/>
      </rPr>
      <t xml:space="preserve">          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</si>
  <si>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109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 </t>
    </r>
    <r>
      <rPr>
        <b/>
        <sz val="12"/>
        <color indexed="8"/>
        <rFont val="新細明體"/>
        <family val="1"/>
      </rPr>
      <t>　</t>
    </r>
    <r>
      <rPr>
        <b/>
        <sz val="12"/>
        <color indexed="8"/>
        <rFont val="Times New Roman"/>
        <family val="1"/>
      </rPr>
      <t xml:space="preserve">  </t>
    </r>
    <r>
      <rPr>
        <b/>
        <sz val="10"/>
        <color indexed="8"/>
        <rFont val="新細明體"/>
        <family val="1"/>
      </rPr>
      <t>　　</t>
    </r>
    <r>
      <rPr>
        <b/>
        <sz val="10"/>
        <color indexed="8"/>
        <rFont val="Times New Roman"/>
        <family val="1"/>
      </rPr>
      <t xml:space="preserve">         </t>
    </r>
    <r>
      <rPr>
        <b/>
        <sz val="10"/>
        <color indexed="8"/>
        <rFont val="新細明體"/>
        <family val="1"/>
      </rPr>
      <t>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</si>
  <si>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109</t>
    </r>
    <r>
      <rPr>
        <b/>
        <sz val="12"/>
        <color indexed="8"/>
        <rFont val="新細明體"/>
        <family val="1"/>
      </rPr>
      <t>年度</t>
    </r>
  </si>
  <si>
    <r>
      <t xml:space="preserve">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109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</si>
  <si>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資                 產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</si>
</sst>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m&quot;月&quot;d&quot;日&quot;"/>
    <numFmt numFmtId="183" formatCode="_(* #,##0.0_);_(&quot;-&quot;\ #,##0.0_);_(* &quot;&quot;_);_(@_)"/>
    <numFmt numFmtId="184" formatCode="_(* #,##0_);_(&quot;-&quot;\ #,##0_);_(* &quot;&quot;_);_(@_)"/>
  </numFmts>
  <fonts count="55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sz val="9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0" fillId="0" borderId="0" applyFont="0" applyFill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2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2" applyNumberFormat="0" applyAlignment="0" applyProtection="0"/>
    <xf numFmtId="0" fontId="51" fillId="21" borderId="8" applyNumberFormat="0" applyAlignment="0" applyProtection="0"/>
    <xf numFmtId="0" fontId="52" fillId="30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7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178" fontId="9" fillId="0" borderId="14" xfId="0" applyNumberFormat="1" applyFont="1" applyBorder="1" applyAlignment="1" applyProtection="1">
      <alignment vertical="center" readingOrder="2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 readingOrder="2"/>
      <protection/>
    </xf>
    <xf numFmtId="181" fontId="9" fillId="0" borderId="18" xfId="0" applyNumberFormat="1" applyFont="1" applyBorder="1" applyAlignment="1" applyProtection="1">
      <alignment vertical="center"/>
      <protection/>
    </xf>
    <xf numFmtId="181" fontId="12" fillId="0" borderId="18" xfId="0" applyNumberFormat="1" applyFont="1" applyBorder="1" applyAlignment="1" applyProtection="1">
      <alignment horizontal="center"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8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3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horizontal="lef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 horizontal="left" vertical="center" indent="1"/>
    </xf>
    <xf numFmtId="181" fontId="9" fillId="0" borderId="13" xfId="0" applyNumberFormat="1" applyFont="1" applyBorder="1" applyAlignment="1" applyProtection="1">
      <alignment vertical="center" readingOrder="2"/>
      <protection/>
    </xf>
    <xf numFmtId="181" fontId="12" fillId="0" borderId="13" xfId="0" applyNumberFormat="1" applyFont="1" applyBorder="1" applyAlignment="1" applyProtection="1">
      <alignment vertical="center" readingOrder="2"/>
      <protection/>
    </xf>
    <xf numFmtId="181" fontId="9" fillId="0" borderId="13" xfId="0" applyNumberFormat="1" applyFont="1" applyBorder="1" applyAlignment="1" applyProtection="1">
      <alignment vertical="center"/>
      <protection/>
    </xf>
    <xf numFmtId="181" fontId="12" fillId="0" borderId="13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horizontal="left" vertical="center"/>
      <protection locked="0"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178" fontId="9" fillId="0" borderId="14" xfId="0" applyNumberFormat="1" applyFont="1" applyBorder="1" applyAlignment="1" applyProtection="1">
      <alignment horizontal="right" vertical="center"/>
      <protection/>
    </xf>
    <xf numFmtId="178" fontId="9" fillId="0" borderId="19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16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21" fillId="0" borderId="16" xfId="0" applyFont="1" applyBorder="1" applyAlignment="1" applyProtection="1">
      <alignment horizontal="left" vertical="center"/>
      <protection locked="0"/>
    </xf>
    <xf numFmtId="181" fontId="22" fillId="0" borderId="18" xfId="0" applyNumberFormat="1" applyFont="1" applyBorder="1" applyAlignment="1" applyProtection="1">
      <alignment horizontal="center" vertical="center"/>
      <protection/>
    </xf>
    <xf numFmtId="178" fontId="22" fillId="0" borderId="13" xfId="0" applyNumberFormat="1" applyFont="1" applyBorder="1" applyAlignment="1" applyProtection="1">
      <alignment horizontal="right" vertical="center" readingOrder="2"/>
      <protection/>
    </xf>
    <xf numFmtId="181" fontId="20" fillId="0" borderId="18" xfId="0" applyNumberFormat="1" applyFont="1" applyBorder="1" applyAlignment="1" applyProtection="1">
      <alignment vertical="center"/>
      <protection/>
    </xf>
    <xf numFmtId="178" fontId="20" fillId="0" borderId="13" xfId="0" applyNumberFormat="1" applyFont="1" applyBorder="1" applyAlignment="1" applyProtection="1">
      <alignment vertical="center" readingOrder="2"/>
      <protection/>
    </xf>
    <xf numFmtId="0" fontId="0" fillId="0" borderId="0" xfId="0" applyFont="1" applyAlignment="1" applyProtection="1">
      <alignment vertical="center"/>
      <protection/>
    </xf>
    <xf numFmtId="178" fontId="22" fillId="0" borderId="13" xfId="0" applyNumberFormat="1" applyFont="1" applyBorder="1" applyAlignment="1" applyProtection="1">
      <alignment vertical="center" readingOrder="2"/>
      <protection/>
    </xf>
    <xf numFmtId="184" fontId="9" fillId="0" borderId="21" xfId="0" applyNumberFormat="1" applyFont="1" applyBorder="1" applyAlignment="1" applyProtection="1">
      <alignment vertical="center"/>
      <protection/>
    </xf>
    <xf numFmtId="184" fontId="12" fillId="0" borderId="18" xfId="0" applyNumberFormat="1" applyFont="1" applyBorder="1" applyAlignment="1" applyProtection="1">
      <alignment horizontal="left" vertical="center"/>
      <protection locked="0"/>
    </xf>
    <xf numFmtId="184" fontId="9" fillId="0" borderId="18" xfId="0" applyNumberFormat="1" applyFont="1" applyBorder="1" applyAlignment="1" applyProtection="1">
      <alignment vertical="center"/>
      <protection/>
    </xf>
    <xf numFmtId="184" fontId="9" fillId="0" borderId="17" xfId="0" applyNumberFormat="1" applyFont="1" applyBorder="1" applyAlignment="1" applyProtection="1">
      <alignment vertical="center"/>
      <protection/>
    </xf>
    <xf numFmtId="184" fontId="12" fillId="0" borderId="18" xfId="0" applyNumberFormat="1" applyFont="1" applyBorder="1" applyAlignment="1" applyProtection="1">
      <alignment horizontal="center" vertical="center"/>
      <protection locked="0"/>
    </xf>
    <xf numFmtId="184" fontId="9" fillId="0" borderId="18" xfId="0" applyNumberFormat="1" applyFont="1" applyFill="1" applyBorder="1" applyAlignment="1" applyProtection="1">
      <alignment vertical="center"/>
      <protection/>
    </xf>
    <xf numFmtId="184" fontId="12" fillId="0" borderId="18" xfId="0" applyNumberFormat="1" applyFont="1" applyBorder="1" applyAlignment="1" applyProtection="1">
      <alignment horizontal="right" vertical="center"/>
      <protection/>
    </xf>
    <xf numFmtId="184" fontId="9" fillId="0" borderId="18" xfId="0" applyNumberFormat="1" applyFont="1" applyBorder="1" applyAlignment="1" applyProtection="1">
      <alignment horizontal="right" vertical="center"/>
      <protection/>
    </xf>
    <xf numFmtId="184" fontId="9" fillId="0" borderId="17" xfId="0" applyNumberFormat="1" applyFont="1" applyBorder="1" applyAlignment="1" applyProtection="1">
      <alignment horizontal="right" vertical="center"/>
      <protection/>
    </xf>
    <xf numFmtId="184" fontId="22" fillId="0" borderId="18" xfId="0" applyNumberFormat="1" applyFont="1" applyBorder="1" applyAlignment="1" applyProtection="1">
      <alignment horizontal="left" vertical="center"/>
      <protection locked="0"/>
    </xf>
    <xf numFmtId="184" fontId="20" fillId="0" borderId="18" xfId="0" applyNumberFormat="1" applyFont="1" applyBorder="1" applyAlignment="1" applyProtection="1">
      <alignment vertical="center"/>
      <protection/>
    </xf>
    <xf numFmtId="184" fontId="12" fillId="0" borderId="18" xfId="0" applyNumberFormat="1" applyFont="1" applyBorder="1" applyAlignment="1" applyProtection="1">
      <alignment vertical="center"/>
      <protection locked="0"/>
    </xf>
    <xf numFmtId="184" fontId="22" fillId="0" borderId="18" xfId="0" applyNumberFormat="1" applyFont="1" applyBorder="1" applyAlignment="1" applyProtection="1">
      <alignment horizontal="center" vertical="center"/>
      <protection locked="0"/>
    </xf>
    <xf numFmtId="184" fontId="12" fillId="0" borderId="18" xfId="0" applyNumberFormat="1" applyFont="1" applyBorder="1" applyAlignment="1" applyProtection="1">
      <alignment vertical="center"/>
      <protection/>
    </xf>
    <xf numFmtId="184" fontId="22" fillId="0" borderId="18" xfId="0" applyNumberFormat="1" applyFont="1" applyBorder="1" applyAlignment="1" applyProtection="1">
      <alignment vertical="center"/>
      <protection/>
    </xf>
    <xf numFmtId="184" fontId="12" fillId="0" borderId="18" xfId="0" applyNumberFormat="1" applyFont="1" applyBorder="1" applyAlignment="1" applyProtection="1">
      <alignment horizontal="center" vertical="center"/>
      <protection/>
    </xf>
    <xf numFmtId="184" fontId="12" fillId="0" borderId="13" xfId="0" applyNumberFormat="1" applyFont="1" applyBorder="1" applyAlignment="1" applyProtection="1">
      <alignment horizontal="right" vertical="center"/>
      <protection locked="0"/>
    </xf>
    <xf numFmtId="184" fontId="12" fillId="0" borderId="16" xfId="0" applyNumberFormat="1" applyFont="1" applyBorder="1" applyAlignment="1" applyProtection="1">
      <alignment horizontal="right" vertical="center"/>
      <protection locked="0"/>
    </xf>
    <xf numFmtId="184" fontId="9" fillId="0" borderId="13" xfId="0" applyNumberFormat="1" applyFont="1" applyBorder="1" applyAlignment="1" applyProtection="1">
      <alignment horizontal="right" vertical="center"/>
      <protection/>
    </xf>
    <xf numFmtId="184" fontId="9" fillId="0" borderId="16" xfId="0" applyNumberFormat="1" applyFont="1" applyBorder="1" applyAlignment="1" applyProtection="1">
      <alignment horizontal="right" vertical="center"/>
      <protection/>
    </xf>
    <xf numFmtId="184" fontId="9" fillId="0" borderId="14" xfId="0" applyNumberFormat="1" applyFont="1" applyBorder="1" applyAlignment="1" applyProtection="1">
      <alignment horizontal="right" vertical="center"/>
      <protection/>
    </xf>
    <xf numFmtId="184" fontId="9" fillId="0" borderId="20" xfId="0" applyNumberFormat="1" applyFont="1" applyBorder="1" applyAlignment="1" applyProtection="1">
      <alignment horizontal="right" vertical="center"/>
      <protection/>
    </xf>
    <xf numFmtId="184" fontId="12" fillId="0" borderId="0" xfId="0" applyNumberFormat="1" applyFont="1" applyBorder="1" applyAlignment="1" applyProtection="1">
      <alignment horizontal="righ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181" fontId="20" fillId="0" borderId="13" xfId="0" applyNumberFormat="1" applyFont="1" applyBorder="1" applyAlignment="1" applyProtection="1">
      <alignment vertical="center" readingOrder="2"/>
      <protection/>
    </xf>
    <xf numFmtId="181" fontId="9" fillId="0" borderId="21" xfId="0" applyNumberFormat="1" applyFont="1" applyBorder="1" applyAlignment="1" applyProtection="1">
      <alignment vertical="center"/>
      <protection/>
    </xf>
    <xf numFmtId="181" fontId="20" fillId="0" borderId="21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16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13" fillId="0" borderId="19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12" fillId="0" borderId="24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distributed" vertical="center" indent="1"/>
      <protection/>
    </xf>
    <xf numFmtId="184" fontId="9" fillId="0" borderId="13" xfId="0" applyNumberFormat="1" applyFont="1" applyBorder="1" applyAlignment="1" applyProtection="1">
      <alignment horizontal="right" vertical="center"/>
      <protection/>
    </xf>
    <xf numFmtId="184" fontId="9" fillId="0" borderId="16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184" fontId="12" fillId="0" borderId="13" xfId="0" applyNumberFormat="1" applyFont="1" applyBorder="1" applyAlignment="1" applyProtection="1">
      <alignment horizontal="right" vertical="center"/>
      <protection locked="0"/>
    </xf>
    <xf numFmtId="184" fontId="12" fillId="0" borderId="16" xfId="0" applyNumberFormat="1" applyFont="1" applyBorder="1" applyAlignment="1" applyProtection="1">
      <alignment horizontal="right" vertical="center"/>
      <protection locked="0"/>
    </xf>
    <xf numFmtId="0" fontId="6" fillId="0" borderId="19" xfId="0" applyFont="1" applyBorder="1" applyAlignment="1" applyProtection="1">
      <alignment horizontal="right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4" fontId="12" fillId="0" borderId="0" xfId="0" applyNumberFormat="1" applyFont="1" applyBorder="1" applyAlignment="1" applyProtection="1">
      <alignment horizontal="right" vertical="center"/>
      <protection locked="0"/>
    </xf>
    <xf numFmtId="184" fontId="9" fillId="0" borderId="12" xfId="0" applyNumberFormat="1" applyFont="1" applyBorder="1" applyAlignment="1" applyProtection="1">
      <alignment horizontal="right" vertical="center"/>
      <protection/>
    </xf>
    <xf numFmtId="184" fontId="9" fillId="0" borderId="23" xfId="0" applyNumberFormat="1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horizontal="distributed" vertical="center" indent="1"/>
      <protection/>
    </xf>
    <xf numFmtId="0" fontId="6" fillId="0" borderId="28" xfId="0" applyFont="1" applyBorder="1" applyAlignment="1" applyProtection="1">
      <alignment horizontal="center" vertical="center"/>
      <protection/>
    </xf>
    <xf numFmtId="184" fontId="9" fillId="0" borderId="22" xfId="0" applyNumberFormat="1" applyFont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23" xfId="0" applyNumberFormat="1" applyFont="1" applyBorder="1" applyAlignment="1" applyProtection="1">
      <alignment horizontal="right" vertical="center"/>
      <protection/>
    </xf>
    <xf numFmtId="0" fontId="14" fillId="0" borderId="22" xfId="0" applyFont="1" applyBorder="1" applyAlignment="1" applyProtection="1">
      <alignment horizontal="left" vertical="center"/>
      <protection/>
    </xf>
    <xf numFmtId="0" fontId="14" fillId="0" borderId="23" xfId="0" applyFont="1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distributed" vertical="center" wrapText="1" indent="1"/>
      <protection/>
    </xf>
    <xf numFmtId="0" fontId="6" fillId="0" borderId="31" xfId="0" applyFont="1" applyBorder="1" applyAlignment="1" applyProtection="1">
      <alignment horizontal="distributed" vertical="center" inden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16" xfId="0" applyFont="1" applyBorder="1" applyAlignment="1" applyProtection="1">
      <alignment horizontal="left" vertical="center"/>
      <protection/>
    </xf>
    <xf numFmtId="184" fontId="9" fillId="0" borderId="13" xfId="0" applyNumberFormat="1" applyFont="1" applyBorder="1" applyAlignment="1" applyProtection="1">
      <alignment horizontal="right" vertical="center"/>
      <protection locked="0"/>
    </xf>
    <xf numFmtId="184" fontId="9" fillId="0" borderId="16" xfId="0" applyNumberFormat="1" applyFont="1" applyBorder="1" applyAlignment="1" applyProtection="1">
      <alignment horizontal="right" vertical="center"/>
      <protection locked="0"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184" fontId="12" fillId="0" borderId="13" xfId="0" applyNumberFormat="1" applyFont="1" applyBorder="1" applyAlignment="1" applyProtection="1">
      <alignment horizontal="right" vertical="center"/>
      <protection/>
    </xf>
    <xf numFmtId="184" fontId="12" fillId="0" borderId="16" xfId="0" applyNumberFormat="1" applyFont="1" applyBorder="1" applyAlignment="1" applyProtection="1">
      <alignment horizontal="right" vertical="center"/>
      <protection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0" fillId="0" borderId="19" xfId="0" applyBorder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3" xfId="0" applyFont="1" applyBorder="1" applyAlignment="1" applyProtection="1">
      <alignment horizontal="distributed" vertical="center" indent="1"/>
      <protection/>
    </xf>
    <xf numFmtId="0" fontId="0" fillId="0" borderId="29" xfId="0" applyBorder="1" applyAlignment="1">
      <alignment vertical="center"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22" xfId="0" applyNumberFormat="1" applyFont="1" applyBorder="1" applyAlignment="1" applyProtection="1">
      <alignment horizontal="right" vertical="center"/>
      <protection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0" fontId="13" fillId="0" borderId="16" xfId="0" applyFont="1" applyBorder="1" applyAlignment="1" applyProtection="1">
      <alignment horizontal="distributed" vertical="center" inden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20" xfId="0" applyNumberFormat="1" applyFont="1" applyBorder="1" applyAlignment="1" applyProtection="1">
      <alignment horizontal="right" vertical="center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20" xfId="0" applyFont="1" applyBorder="1" applyAlignment="1" applyProtection="1">
      <alignment horizontal="distributed" vertical="center" indent="1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184" fontId="9" fillId="0" borderId="14" xfId="0" applyNumberFormat="1" applyFont="1" applyBorder="1" applyAlignment="1" applyProtection="1">
      <alignment horizontal="right" vertical="center"/>
      <protection/>
    </xf>
    <xf numFmtId="184" fontId="9" fillId="0" borderId="20" xfId="0" applyNumberFormat="1" applyFont="1" applyBorder="1" applyAlignment="1" applyProtection="1">
      <alignment horizontal="right" vertical="center"/>
      <protection/>
    </xf>
    <xf numFmtId="0" fontId="12" fillId="0" borderId="24" xfId="0" applyFont="1" applyBorder="1" applyAlignment="1" applyProtection="1">
      <alignment horizontal="left" vertical="center" wrapText="1"/>
      <protection locked="0"/>
    </xf>
    <xf numFmtId="184" fontId="9" fillId="0" borderId="19" xfId="0" applyNumberFormat="1" applyFont="1" applyBorder="1" applyAlignment="1" applyProtection="1">
      <alignment horizontal="right" vertical="center"/>
      <protection/>
    </xf>
    <xf numFmtId="184" fontId="9" fillId="0" borderId="0" xfId="0" applyNumberFormat="1" applyFont="1" applyBorder="1" applyAlignment="1" applyProtection="1">
      <alignment horizontal="right" vertical="center"/>
      <protection locked="0"/>
    </xf>
    <xf numFmtId="0" fontId="19" fillId="0" borderId="22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3.75390625" style="1" customWidth="1"/>
    <col min="4" max="4" width="9.375" style="1" customWidth="1"/>
    <col min="5" max="5" width="13.25390625" style="1" customWidth="1"/>
    <col min="6" max="6" width="9.25390625" style="1" customWidth="1"/>
    <col min="7" max="7" width="14.00390625" style="1" customWidth="1"/>
    <col min="8" max="8" width="8.125" style="1" customWidth="1"/>
    <col min="9" max="16384" width="9.00390625" style="1" customWidth="1"/>
  </cols>
  <sheetData>
    <row r="1" spans="1:8" ht="27" customHeight="1">
      <c r="A1" s="93" t="s">
        <v>44</v>
      </c>
      <c r="B1" s="93"/>
      <c r="C1" s="93"/>
      <c r="D1" s="93"/>
      <c r="E1" s="93"/>
      <c r="F1" s="93"/>
      <c r="G1" s="93"/>
      <c r="H1" s="93"/>
    </row>
    <row r="2" spans="2:8" ht="17.25" customHeight="1">
      <c r="B2" s="103"/>
      <c r="C2" s="103"/>
      <c r="D2" s="103"/>
      <c r="E2" s="103"/>
      <c r="F2" s="103"/>
      <c r="G2" s="103"/>
      <c r="H2" s="103"/>
    </row>
    <row r="3" spans="2:8" ht="20.25" thickBot="1">
      <c r="B3" s="2"/>
      <c r="C3" s="102" t="s">
        <v>51</v>
      </c>
      <c r="D3" s="102"/>
      <c r="E3" s="102"/>
      <c r="F3" s="102"/>
      <c r="G3" s="102"/>
      <c r="H3" s="102"/>
    </row>
    <row r="4" spans="1:8" ht="18.75" customHeight="1">
      <c r="A4" s="87" t="s">
        <v>9</v>
      </c>
      <c r="B4" s="88"/>
      <c r="C4" s="94" t="s">
        <v>29</v>
      </c>
      <c r="D4" s="95"/>
      <c r="E4" s="94" t="s">
        <v>11</v>
      </c>
      <c r="F4" s="95"/>
      <c r="G4" s="94" t="s">
        <v>34</v>
      </c>
      <c r="H4" s="104"/>
    </row>
    <row r="5" spans="1:8" ht="18.75" customHeight="1">
      <c r="A5" s="89"/>
      <c r="B5" s="90"/>
      <c r="C5" s="10" t="s">
        <v>8</v>
      </c>
      <c r="D5" s="9" t="s">
        <v>1</v>
      </c>
      <c r="E5" s="10" t="s">
        <v>8</v>
      </c>
      <c r="F5" s="9" t="s">
        <v>1</v>
      </c>
      <c r="G5" s="10" t="s">
        <v>8</v>
      </c>
      <c r="H5" s="3" t="s">
        <v>1</v>
      </c>
    </row>
    <row r="6" spans="1:8" ht="17.25" customHeight="1">
      <c r="A6" s="98" t="s">
        <v>26</v>
      </c>
      <c r="B6" s="99"/>
      <c r="C6" s="55">
        <f>C7+C12</f>
        <v>6000</v>
      </c>
      <c r="D6" s="16">
        <f aca="true" t="shared" si="0" ref="D6:D11">ROUND(C6/$C$6,4)*100</f>
        <v>100</v>
      </c>
      <c r="E6" s="55">
        <f>E7+E12</f>
        <v>6653</v>
      </c>
      <c r="F6" s="16">
        <f aca="true" t="shared" si="1" ref="F6:F11">ROUND(E6/$E$6,4)*100</f>
        <v>100</v>
      </c>
      <c r="G6" s="55">
        <f>G7+G12</f>
        <v>653</v>
      </c>
      <c r="H6" s="6">
        <f aca="true" t="shared" si="2" ref="H6:H11">IF(G6=0,"-",ABS(ROUND(G6/C6,4)*100))</f>
        <v>10.879999999999999</v>
      </c>
    </row>
    <row r="7" spans="1:8" ht="17.25" customHeight="1">
      <c r="A7" s="23"/>
      <c r="B7" s="12" t="s">
        <v>27</v>
      </c>
      <c r="C7" s="56">
        <v>6000</v>
      </c>
      <c r="D7" s="18">
        <f t="shared" si="0"/>
        <v>100</v>
      </c>
      <c r="E7" s="59">
        <v>6653</v>
      </c>
      <c r="F7" s="18">
        <f t="shared" si="1"/>
        <v>100</v>
      </c>
      <c r="G7" s="61">
        <f>E7-C7</f>
        <v>653</v>
      </c>
      <c r="H7" s="24">
        <f t="shared" si="2"/>
        <v>10.879999999999999</v>
      </c>
    </row>
    <row r="8" spans="1:8" ht="17.25" customHeight="1">
      <c r="A8" s="27" t="s">
        <v>45</v>
      </c>
      <c r="B8" s="28"/>
      <c r="C8" s="57">
        <f>C9+C10</f>
        <v>334000</v>
      </c>
      <c r="D8" s="17">
        <f t="shared" si="0"/>
        <v>5566.67</v>
      </c>
      <c r="E8" s="60">
        <f>E9+E10</f>
        <v>327331</v>
      </c>
      <c r="F8" s="33">
        <f t="shared" si="1"/>
        <v>4920.05</v>
      </c>
      <c r="G8" s="62">
        <f>G9+G10</f>
        <v>-6669</v>
      </c>
      <c r="H8" s="7">
        <f t="shared" si="2"/>
        <v>2</v>
      </c>
    </row>
    <row r="9" spans="1:8" ht="17.25" customHeight="1">
      <c r="A9" s="23"/>
      <c r="B9" s="12" t="s">
        <v>20</v>
      </c>
      <c r="C9" s="56">
        <v>320000</v>
      </c>
      <c r="D9" s="18">
        <f t="shared" si="0"/>
        <v>5333.33</v>
      </c>
      <c r="E9" s="59">
        <v>315000</v>
      </c>
      <c r="F9" s="18">
        <f t="shared" si="1"/>
        <v>4734.71</v>
      </c>
      <c r="G9" s="61">
        <f>E9-C9</f>
        <v>-5000</v>
      </c>
      <c r="H9" s="24">
        <f t="shared" si="2"/>
        <v>1.5599999999999998</v>
      </c>
    </row>
    <row r="10" spans="1:8" ht="17.25" customHeight="1">
      <c r="A10" s="23"/>
      <c r="B10" s="12" t="s">
        <v>21</v>
      </c>
      <c r="C10" s="56">
        <v>14000</v>
      </c>
      <c r="D10" s="18">
        <f t="shared" si="0"/>
        <v>233.32999999999998</v>
      </c>
      <c r="E10" s="59">
        <v>12331</v>
      </c>
      <c r="F10" s="34">
        <f t="shared" si="1"/>
        <v>185.34</v>
      </c>
      <c r="G10" s="61">
        <f>E10-C10</f>
        <v>-1669</v>
      </c>
      <c r="H10" s="24">
        <f t="shared" si="2"/>
        <v>11.92</v>
      </c>
    </row>
    <row r="11" spans="1:8" ht="17.25" customHeight="1">
      <c r="A11" s="100" t="s">
        <v>32</v>
      </c>
      <c r="B11" s="101"/>
      <c r="C11" s="57">
        <f>C6-C8</f>
        <v>-328000</v>
      </c>
      <c r="D11" s="17">
        <f t="shared" si="0"/>
        <v>-5466.67</v>
      </c>
      <c r="E11" s="57">
        <f>E6-E8</f>
        <v>-320678</v>
      </c>
      <c r="F11" s="17">
        <f t="shared" si="1"/>
        <v>-4820.05</v>
      </c>
      <c r="G11" s="62">
        <f>E11-C11</f>
        <v>7322</v>
      </c>
      <c r="H11" s="7">
        <f t="shared" si="2"/>
        <v>2.23</v>
      </c>
    </row>
    <row r="12" spans="1:8" ht="17.25" customHeight="1">
      <c r="A12" s="23"/>
      <c r="B12" s="12"/>
      <c r="C12" s="56">
        <v>0</v>
      </c>
      <c r="D12" s="18">
        <v>0</v>
      </c>
      <c r="E12" s="59">
        <v>0</v>
      </c>
      <c r="F12" s="18">
        <v>0</v>
      </c>
      <c r="G12" s="61">
        <f>E12-C12</f>
        <v>0</v>
      </c>
      <c r="H12" s="24">
        <v>0</v>
      </c>
    </row>
    <row r="13" spans="1:8" ht="17.25" customHeight="1">
      <c r="A13" s="29"/>
      <c r="B13" s="12"/>
      <c r="C13" s="56"/>
      <c r="D13" s="18">
        <v>0</v>
      </c>
      <c r="E13" s="59"/>
      <c r="F13" s="18">
        <v>0</v>
      </c>
      <c r="G13" s="61">
        <v>0</v>
      </c>
      <c r="H13" s="24">
        <v>0</v>
      </c>
    </row>
    <row r="14" spans="1:8" ht="17.25" customHeight="1">
      <c r="A14" s="29"/>
      <c r="B14" s="12"/>
      <c r="C14" s="56"/>
      <c r="D14" s="18"/>
      <c r="E14" s="59"/>
      <c r="F14" s="18"/>
      <c r="G14" s="61"/>
      <c r="H14" s="24"/>
    </row>
    <row r="15" spans="1:8" ht="17.25" customHeight="1">
      <c r="A15" s="29"/>
      <c r="B15" s="12"/>
      <c r="C15" s="56"/>
      <c r="D15" s="18">
        <v>0</v>
      </c>
      <c r="E15" s="59"/>
      <c r="F15" s="18">
        <v>0</v>
      </c>
      <c r="G15" s="61">
        <v>0</v>
      </c>
      <c r="H15" s="24">
        <v>0</v>
      </c>
    </row>
    <row r="16" spans="1:8" ht="17.25" customHeight="1">
      <c r="A16" s="29"/>
      <c r="B16" s="12"/>
      <c r="C16" s="56"/>
      <c r="D16" s="18"/>
      <c r="E16" s="59"/>
      <c r="F16" s="18"/>
      <c r="G16" s="61"/>
      <c r="H16" s="24"/>
    </row>
    <row r="17" spans="1:8" ht="17.25" customHeight="1">
      <c r="A17" s="29"/>
      <c r="B17" s="12"/>
      <c r="C17" s="56"/>
      <c r="D17" s="18"/>
      <c r="E17" s="59"/>
      <c r="F17" s="18"/>
      <c r="G17" s="61"/>
      <c r="H17" s="24"/>
    </row>
    <row r="18" spans="1:8" ht="17.25" customHeight="1">
      <c r="A18" s="29"/>
      <c r="B18" s="12"/>
      <c r="C18" s="56"/>
      <c r="D18" s="18"/>
      <c r="E18" s="59"/>
      <c r="F18" s="18"/>
      <c r="G18" s="61"/>
      <c r="H18" s="24"/>
    </row>
    <row r="19" spans="1:8" ht="17.25" customHeight="1">
      <c r="A19" s="29"/>
      <c r="B19" s="12"/>
      <c r="C19" s="56"/>
      <c r="D19" s="18"/>
      <c r="E19" s="59"/>
      <c r="F19" s="18"/>
      <c r="G19" s="61"/>
      <c r="H19" s="24"/>
    </row>
    <row r="20" spans="1:8" ht="17.25" customHeight="1" thickBot="1">
      <c r="A20" s="91"/>
      <c r="B20" s="92"/>
      <c r="C20" s="58"/>
      <c r="D20" s="15"/>
      <c r="E20" s="58"/>
      <c r="F20" s="15"/>
      <c r="G20" s="63"/>
      <c r="H20" s="8"/>
    </row>
    <row r="21" spans="2:8" ht="16.5" customHeight="1">
      <c r="B21" s="96"/>
      <c r="C21" s="96"/>
      <c r="D21" s="96"/>
      <c r="E21" s="96"/>
      <c r="F21" s="96"/>
      <c r="G21" s="96"/>
      <c r="H21" s="96"/>
    </row>
    <row r="22" spans="2:8" ht="16.5" customHeight="1">
      <c r="B22" s="97"/>
      <c r="C22" s="97"/>
      <c r="D22" s="97"/>
      <c r="E22" s="97"/>
      <c r="F22" s="97"/>
      <c r="G22" s="97"/>
      <c r="H22" s="97"/>
    </row>
    <row r="23" spans="2:8" ht="16.5" customHeight="1">
      <c r="B23" s="38"/>
      <c r="C23" s="38"/>
      <c r="D23" s="38"/>
      <c r="E23" s="38"/>
      <c r="F23" s="38"/>
      <c r="G23" s="38"/>
      <c r="H23" s="38"/>
    </row>
    <row r="24" ht="16.5" customHeight="1"/>
    <row r="25" spans="1:8" ht="27" customHeight="1">
      <c r="A25" s="93" t="s">
        <v>35</v>
      </c>
      <c r="B25" s="93"/>
      <c r="C25" s="93"/>
      <c r="D25" s="93"/>
      <c r="E25" s="93"/>
      <c r="F25" s="93"/>
      <c r="G25" s="93"/>
      <c r="H25" s="93"/>
    </row>
    <row r="26" spans="2:8" ht="17.25" customHeight="1">
      <c r="B26" s="103"/>
      <c r="C26" s="103"/>
      <c r="D26" s="103"/>
      <c r="E26" s="103"/>
      <c r="F26" s="103"/>
      <c r="G26" s="103"/>
      <c r="H26" s="103"/>
    </row>
    <row r="27" spans="2:8" ht="20.25" thickBot="1">
      <c r="B27" s="2"/>
      <c r="C27" s="102" t="s">
        <v>52</v>
      </c>
      <c r="D27" s="102"/>
      <c r="E27" s="102"/>
      <c r="F27" s="102"/>
      <c r="G27" s="102"/>
      <c r="H27" s="102"/>
    </row>
    <row r="28" spans="1:8" ht="18.75" customHeight="1">
      <c r="A28" s="87" t="s">
        <v>10</v>
      </c>
      <c r="B28" s="88"/>
      <c r="C28" s="94" t="s">
        <v>29</v>
      </c>
      <c r="D28" s="95"/>
      <c r="E28" s="94" t="s">
        <v>11</v>
      </c>
      <c r="F28" s="95"/>
      <c r="G28" s="94" t="s">
        <v>34</v>
      </c>
      <c r="H28" s="104"/>
    </row>
    <row r="29" spans="1:8" ht="18.75" customHeight="1">
      <c r="A29" s="89"/>
      <c r="B29" s="90"/>
      <c r="C29" s="10" t="s">
        <v>8</v>
      </c>
      <c r="D29" s="9" t="s">
        <v>1</v>
      </c>
      <c r="E29" s="10" t="s">
        <v>8</v>
      </c>
      <c r="F29" s="9" t="s">
        <v>1</v>
      </c>
      <c r="G29" s="10" t="s">
        <v>8</v>
      </c>
      <c r="H29" s="3" t="s">
        <v>1</v>
      </c>
    </row>
    <row r="30" spans="1:8" s="37" customFormat="1" ht="17.25" customHeight="1">
      <c r="A30" s="78" t="s">
        <v>46</v>
      </c>
      <c r="B30" s="79"/>
      <c r="C30" s="55">
        <f>C31</f>
        <v>328000</v>
      </c>
      <c r="D30" s="81">
        <f>ROUND(C30/$C$30,2)*100</f>
        <v>100</v>
      </c>
      <c r="E30" s="55">
        <f>E31</f>
        <v>320678</v>
      </c>
      <c r="F30" s="82">
        <f>ROUND(E30/$E$30,2)*100</f>
        <v>100</v>
      </c>
      <c r="G30" s="55">
        <f aca="true" t="shared" si="3" ref="G30:G39">E30-C30</f>
        <v>-7322</v>
      </c>
      <c r="H30" s="83">
        <f>IF(G30=0,"-",ABS(ROUND(G30/C30,4)*100))</f>
        <v>2.23</v>
      </c>
    </row>
    <row r="31" spans="1:8" ht="17.25" customHeight="1">
      <c r="A31" s="11"/>
      <c r="B31" s="12" t="s">
        <v>47</v>
      </c>
      <c r="C31" s="66">
        <v>328000</v>
      </c>
      <c r="D31" s="20">
        <f>ROUND(C31/$C$30,2)*100</f>
        <v>100</v>
      </c>
      <c r="E31" s="68">
        <v>320678</v>
      </c>
      <c r="F31" s="20">
        <f>ROUND(E31/$E$30,2)*100</f>
        <v>100</v>
      </c>
      <c r="G31" s="68">
        <f t="shared" si="3"/>
        <v>-7322</v>
      </c>
      <c r="H31" s="36">
        <f>IF(G31=0,"-",ABS(ROUND(G31/C31,4)*100))</f>
        <v>2.23</v>
      </c>
    </row>
    <row r="32" spans="1:8" ht="17.25" customHeight="1">
      <c r="A32" s="100" t="s">
        <v>48</v>
      </c>
      <c r="B32" s="101"/>
      <c r="C32" s="57">
        <f>C41+C33</f>
        <v>328000</v>
      </c>
      <c r="D32" s="17">
        <f>ROUND(C32/$C$30,2)*100</f>
        <v>100</v>
      </c>
      <c r="E32" s="57">
        <f>E41+E33</f>
        <v>320678</v>
      </c>
      <c r="F32" s="17">
        <f>ROUND(E32/$E$30,2)*100</f>
        <v>100</v>
      </c>
      <c r="G32" s="57">
        <f t="shared" si="3"/>
        <v>-7322</v>
      </c>
      <c r="H32" s="35">
        <f>IF(G32=0,"-",ABS(ROUND(G32/C32,4)*100))</f>
        <v>2.23</v>
      </c>
    </row>
    <row r="33" spans="1:8" ht="17.25" customHeight="1">
      <c r="A33" s="84"/>
      <c r="B33" s="12" t="s">
        <v>49</v>
      </c>
      <c r="C33" s="56">
        <v>328000</v>
      </c>
      <c r="D33" s="20">
        <f>ROUND(C33/$C$30,2)*100</f>
        <v>100</v>
      </c>
      <c r="E33" s="68">
        <v>320678</v>
      </c>
      <c r="F33" s="20">
        <f>ROUND(E33/$E$30,2)*100</f>
        <v>100</v>
      </c>
      <c r="G33" s="61">
        <f t="shared" si="3"/>
        <v>-7322</v>
      </c>
      <c r="H33" s="36">
        <f>IF(G33=0,"-",ABS(ROUND(G33/C33,4)*100))</f>
        <v>2.23</v>
      </c>
    </row>
    <row r="34" spans="1:9" ht="17.25" customHeight="1">
      <c r="A34" s="100" t="s">
        <v>50</v>
      </c>
      <c r="B34" s="101"/>
      <c r="C34" s="57">
        <v>0</v>
      </c>
      <c r="D34" s="17">
        <v>0</v>
      </c>
      <c r="E34" s="57"/>
      <c r="F34" s="17">
        <v>0</v>
      </c>
      <c r="G34" s="57">
        <f t="shared" si="3"/>
        <v>0</v>
      </c>
      <c r="H34" s="7">
        <v>0</v>
      </c>
      <c r="I34" s="32"/>
    </row>
    <row r="35" spans="1:8" ht="17.25" customHeight="1">
      <c r="A35" s="85"/>
      <c r="B35" s="86"/>
      <c r="C35" s="65">
        <f>C36</f>
        <v>0</v>
      </c>
      <c r="D35" s="80">
        <v>0</v>
      </c>
      <c r="E35" s="65">
        <f>E36</f>
        <v>0</v>
      </c>
      <c r="F35" s="80">
        <v>0</v>
      </c>
      <c r="G35" s="65">
        <f t="shared" si="3"/>
        <v>0</v>
      </c>
      <c r="H35" s="52">
        <v>0</v>
      </c>
    </row>
    <row r="36" spans="1:8" ht="17.25" customHeight="1">
      <c r="A36" s="47"/>
      <c r="B36" s="48"/>
      <c r="C36" s="64">
        <v>0</v>
      </c>
      <c r="D36" s="49">
        <v>0</v>
      </c>
      <c r="E36" s="67">
        <v>0</v>
      </c>
      <c r="F36" s="49">
        <v>0</v>
      </c>
      <c r="G36" s="69">
        <f t="shared" si="3"/>
        <v>0</v>
      </c>
      <c r="H36" s="50">
        <v>0</v>
      </c>
    </row>
    <row r="37" spans="1:8" ht="17.25" customHeight="1">
      <c r="A37" s="85"/>
      <c r="B37" s="86"/>
      <c r="C37" s="65">
        <f>C38</f>
        <v>0</v>
      </c>
      <c r="D37" s="51">
        <v>0</v>
      </c>
      <c r="E37" s="65">
        <f>E38</f>
        <v>0</v>
      </c>
      <c r="F37" s="51">
        <v>0</v>
      </c>
      <c r="G37" s="65">
        <f t="shared" si="3"/>
        <v>0</v>
      </c>
      <c r="H37" s="52">
        <v>0</v>
      </c>
    </row>
    <row r="38" spans="1:8" ht="17.25" customHeight="1">
      <c r="A38" s="53"/>
      <c r="B38" s="48"/>
      <c r="C38" s="64">
        <v>0</v>
      </c>
      <c r="D38" s="49">
        <v>0</v>
      </c>
      <c r="E38" s="67">
        <v>0</v>
      </c>
      <c r="F38" s="49">
        <v>0</v>
      </c>
      <c r="G38" s="69">
        <f t="shared" si="3"/>
        <v>0</v>
      </c>
      <c r="H38" s="54">
        <v>0</v>
      </c>
    </row>
    <row r="39" spans="1:8" s="37" customFormat="1" ht="17.25" customHeight="1">
      <c r="A39" s="45"/>
      <c r="B39" s="46"/>
      <c r="C39" s="65">
        <f>C35-C37</f>
        <v>0</v>
      </c>
      <c r="D39" s="51">
        <v>0</v>
      </c>
      <c r="E39" s="65">
        <f>E35-E37</f>
        <v>0</v>
      </c>
      <c r="F39" s="51">
        <v>0</v>
      </c>
      <c r="G39" s="65">
        <f t="shared" si="3"/>
        <v>0</v>
      </c>
      <c r="H39" s="52">
        <v>0</v>
      </c>
    </row>
    <row r="40" spans="1:8" ht="17.25" customHeight="1">
      <c r="A40" s="25"/>
      <c r="B40" s="12"/>
      <c r="C40" s="56"/>
      <c r="D40" s="18"/>
      <c r="E40" s="59"/>
      <c r="F40" s="18"/>
      <c r="G40" s="70"/>
      <c r="H40" s="24"/>
    </row>
    <row r="41" spans="1:8" ht="17.25" customHeight="1">
      <c r="A41" s="100"/>
      <c r="B41" s="101"/>
      <c r="C41" s="56"/>
      <c r="D41" s="18"/>
      <c r="E41" s="59"/>
      <c r="F41" s="18"/>
      <c r="G41" s="70"/>
      <c r="H41" s="24"/>
    </row>
    <row r="42" spans="1:8" ht="17.25" customHeight="1" thickBot="1">
      <c r="A42" s="91"/>
      <c r="B42" s="92"/>
      <c r="C42" s="58"/>
      <c r="D42" s="15"/>
      <c r="E42" s="58"/>
      <c r="F42" s="15"/>
      <c r="G42" s="58"/>
      <c r="H42" s="8"/>
    </row>
    <row r="43" spans="2:8" ht="15.75">
      <c r="B43" s="96"/>
      <c r="C43" s="96"/>
      <c r="D43" s="96"/>
      <c r="E43" s="96"/>
      <c r="F43" s="96"/>
      <c r="G43" s="96"/>
      <c r="H43" s="96"/>
    </row>
  </sheetData>
  <sheetProtection/>
  <mergeCells count="26">
    <mergeCell ref="C3:H3"/>
    <mergeCell ref="A1:H1"/>
    <mergeCell ref="C28:D28"/>
    <mergeCell ref="B26:H26"/>
    <mergeCell ref="G4:H4"/>
    <mergeCell ref="B2:H2"/>
    <mergeCell ref="C27:H27"/>
    <mergeCell ref="E28:F28"/>
    <mergeCell ref="G28:H28"/>
    <mergeCell ref="A11:B11"/>
    <mergeCell ref="B43:H43"/>
    <mergeCell ref="A42:B42"/>
    <mergeCell ref="A37:B37"/>
    <mergeCell ref="A32:B32"/>
    <mergeCell ref="A34:B34"/>
    <mergeCell ref="A41:B41"/>
    <mergeCell ref="A35:B35"/>
    <mergeCell ref="A4:B5"/>
    <mergeCell ref="A20:B20"/>
    <mergeCell ref="A28:B29"/>
    <mergeCell ref="A25:H25"/>
    <mergeCell ref="C4:D4"/>
    <mergeCell ref="E4:F4"/>
    <mergeCell ref="B21:H21"/>
    <mergeCell ref="B22:H22"/>
    <mergeCell ref="A6:B6"/>
  </mergeCells>
  <dataValidations count="1">
    <dataValidation type="decimal" operator="greaterThanOrEqual" allowBlank="1" showInputMessage="1" showErrorMessage="1" sqref="G6 C12:F19 C6:F7 C8:F10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SheetLayoutView="100" zoomScalePageLayoutView="0" workbookViewId="0" topLeftCell="A1">
      <selection activeCell="A29" sqref="A29:B29"/>
    </sheetView>
  </sheetViews>
  <sheetFormatPr defaultColWidth="9.00390625" defaultRowHeight="16.5"/>
  <cols>
    <col min="1" max="1" width="1.7539062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93" t="s">
        <v>33</v>
      </c>
      <c r="C1" s="93"/>
      <c r="D1" s="93"/>
      <c r="E1" s="93"/>
      <c r="F1" s="93"/>
      <c r="G1" s="93"/>
      <c r="H1" s="93"/>
      <c r="I1" s="93"/>
      <c r="J1" s="93"/>
      <c r="K1" s="93"/>
    </row>
    <row r="2" spans="2:11" ht="17.25" customHeight="1"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2:11" ht="20.25" thickBot="1">
      <c r="B3" s="2"/>
      <c r="C3" s="102" t="s">
        <v>53</v>
      </c>
      <c r="D3" s="146"/>
      <c r="E3" s="146"/>
      <c r="F3" s="146"/>
      <c r="G3" s="146"/>
      <c r="H3" s="146"/>
      <c r="I3" s="113" t="s">
        <v>0</v>
      </c>
      <c r="J3" s="113"/>
      <c r="K3" s="113"/>
    </row>
    <row r="4" spans="1:11" ht="18.75" customHeight="1">
      <c r="A4" s="87" t="s">
        <v>10</v>
      </c>
      <c r="B4" s="87"/>
      <c r="C4" s="88"/>
      <c r="D4" s="134" t="s">
        <v>28</v>
      </c>
      <c r="E4" s="88"/>
      <c r="F4" s="134" t="s">
        <v>12</v>
      </c>
      <c r="G4" s="88"/>
      <c r="H4" s="94" t="s">
        <v>34</v>
      </c>
      <c r="I4" s="151"/>
      <c r="J4" s="151"/>
      <c r="K4" s="151"/>
    </row>
    <row r="5" spans="1:11" ht="18.75" customHeight="1">
      <c r="A5" s="89"/>
      <c r="B5" s="89"/>
      <c r="C5" s="90"/>
      <c r="D5" s="135"/>
      <c r="E5" s="90"/>
      <c r="F5" s="135"/>
      <c r="G5" s="90"/>
      <c r="H5" s="149" t="s">
        <v>3</v>
      </c>
      <c r="I5" s="150"/>
      <c r="J5" s="147" t="s">
        <v>1</v>
      </c>
      <c r="K5" s="148"/>
    </row>
    <row r="6" spans="1:11" ht="17.25" customHeight="1">
      <c r="A6" s="132" t="s">
        <v>15</v>
      </c>
      <c r="B6" s="132"/>
      <c r="C6" s="133"/>
      <c r="D6" s="122"/>
      <c r="E6" s="123"/>
      <c r="F6" s="122"/>
      <c r="G6" s="123"/>
      <c r="H6" s="122"/>
      <c r="I6" s="123"/>
      <c r="J6" s="152"/>
      <c r="K6" s="153"/>
    </row>
    <row r="7" spans="1:11" ht="17.25" customHeight="1">
      <c r="A7" s="13"/>
      <c r="B7" s="109" t="s">
        <v>30</v>
      </c>
      <c r="C7" s="110"/>
      <c r="D7" s="111">
        <v>-328000</v>
      </c>
      <c r="E7" s="112"/>
      <c r="F7" s="111">
        <v>-320678</v>
      </c>
      <c r="G7" s="112"/>
      <c r="H7" s="142">
        <f aca="true" t="shared" si="0" ref="H7:H15">F7-D7</f>
        <v>7322</v>
      </c>
      <c r="I7" s="143"/>
      <c r="J7" s="144">
        <f aca="true" t="shared" si="1" ref="J7:J15">IF(D7=0,0,ABS(H7/D7)*100)</f>
        <v>2.232317073170732</v>
      </c>
      <c r="K7" s="145">
        <f aca="true" t="shared" si="2" ref="K7:K15">IF(F7=0,0,ABS(J7/F7)*100)</f>
        <v>0.0006961241722758442</v>
      </c>
    </row>
    <row r="8" spans="1:11" ht="17.25" customHeight="1">
      <c r="A8" s="13"/>
      <c r="B8" s="109" t="s">
        <v>36</v>
      </c>
      <c r="C8" s="110"/>
      <c r="D8" s="111">
        <v>-6000</v>
      </c>
      <c r="E8" s="112"/>
      <c r="F8" s="111">
        <v>-6653</v>
      </c>
      <c r="G8" s="112"/>
      <c r="H8" s="142">
        <f t="shared" si="0"/>
        <v>-653</v>
      </c>
      <c r="I8" s="143"/>
      <c r="J8" s="144">
        <f t="shared" si="1"/>
        <v>10.883333333333333</v>
      </c>
      <c r="K8" s="145">
        <f t="shared" si="2"/>
        <v>0.16358534996743324</v>
      </c>
    </row>
    <row r="9" spans="1:11" ht="17.25" customHeight="1">
      <c r="A9" s="13"/>
      <c r="B9" s="109" t="s">
        <v>37</v>
      </c>
      <c r="C9" s="110"/>
      <c r="D9" s="111">
        <f>SUM(D7:E8)</f>
        <v>-334000</v>
      </c>
      <c r="E9" s="112"/>
      <c r="F9" s="111">
        <f>SUM(F7:G8)</f>
        <v>-327331</v>
      </c>
      <c r="G9" s="112"/>
      <c r="H9" s="142">
        <f t="shared" si="0"/>
        <v>6669</v>
      </c>
      <c r="I9" s="143"/>
      <c r="J9" s="144">
        <f t="shared" si="1"/>
        <v>1.9967065868263474</v>
      </c>
      <c r="K9" s="145">
        <f t="shared" si="2"/>
        <v>0.0006099961772109416</v>
      </c>
    </row>
    <row r="10" spans="1:11" ht="17.25" customHeight="1">
      <c r="A10" s="13"/>
      <c r="B10" s="136" t="s">
        <v>38</v>
      </c>
      <c r="C10" s="137"/>
      <c r="D10" s="111">
        <v>0</v>
      </c>
      <c r="E10" s="112"/>
      <c r="F10" s="111"/>
      <c r="G10" s="112"/>
      <c r="H10" s="142"/>
      <c r="I10" s="143"/>
      <c r="J10" s="144"/>
      <c r="K10" s="145"/>
    </row>
    <row r="11" spans="1:11" ht="17.25" customHeight="1">
      <c r="A11" s="13"/>
      <c r="B11" s="109" t="s">
        <v>42</v>
      </c>
      <c r="C11" s="110"/>
      <c r="D11" s="111">
        <f>SUM(D9)</f>
        <v>-334000</v>
      </c>
      <c r="E11" s="112"/>
      <c r="F11" s="111">
        <f>SUM(F9)</f>
        <v>-327331</v>
      </c>
      <c r="G11" s="112"/>
      <c r="H11" s="142">
        <f t="shared" si="0"/>
        <v>6669</v>
      </c>
      <c r="I11" s="143"/>
      <c r="J11" s="144">
        <f t="shared" si="1"/>
        <v>1.9967065868263474</v>
      </c>
      <c r="K11" s="145">
        <f t="shared" si="2"/>
        <v>0.0006099961772109416</v>
      </c>
    </row>
    <row r="12" spans="1:11" ht="17.25" customHeight="1">
      <c r="A12" s="13"/>
      <c r="B12" s="109" t="s">
        <v>39</v>
      </c>
      <c r="C12" s="110"/>
      <c r="D12" s="111">
        <v>7000</v>
      </c>
      <c r="E12" s="112"/>
      <c r="F12" s="111">
        <v>7385</v>
      </c>
      <c r="G12" s="112"/>
      <c r="H12" s="142">
        <f t="shared" si="0"/>
        <v>385</v>
      </c>
      <c r="I12" s="143"/>
      <c r="J12" s="144">
        <f t="shared" si="1"/>
        <v>5.5</v>
      </c>
      <c r="K12" s="145">
        <f t="shared" si="2"/>
        <v>0.07447528774542993</v>
      </c>
    </row>
    <row r="13" spans="1:11" ht="17.25" customHeight="1">
      <c r="A13" s="13"/>
      <c r="B13" s="136" t="s">
        <v>40</v>
      </c>
      <c r="C13" s="137"/>
      <c r="D13" s="111">
        <v>0</v>
      </c>
      <c r="E13" s="112"/>
      <c r="F13" s="111"/>
      <c r="G13" s="112"/>
      <c r="H13" s="142"/>
      <c r="I13" s="143"/>
      <c r="J13" s="144"/>
      <c r="K13" s="145"/>
    </row>
    <row r="14" spans="1:11" ht="17.25" customHeight="1">
      <c r="A14" s="13"/>
      <c r="B14" s="136" t="s">
        <v>41</v>
      </c>
      <c r="C14" s="137"/>
      <c r="D14" s="111">
        <v>0</v>
      </c>
      <c r="E14" s="112"/>
      <c r="F14" s="111"/>
      <c r="G14" s="112"/>
      <c r="H14" s="142"/>
      <c r="I14" s="143"/>
      <c r="J14" s="144"/>
      <c r="K14" s="145"/>
    </row>
    <row r="15" spans="1:11" ht="17.25" customHeight="1">
      <c r="A15" s="13"/>
      <c r="B15" s="13" t="s">
        <v>43</v>
      </c>
      <c r="C15" s="14"/>
      <c r="D15" s="105">
        <f>SUM(D11:E12)</f>
        <v>-327000</v>
      </c>
      <c r="E15" s="106"/>
      <c r="F15" s="105">
        <f>SUM(F11:G12)</f>
        <v>-319946</v>
      </c>
      <c r="G15" s="106"/>
      <c r="H15" s="105">
        <f t="shared" si="0"/>
        <v>7054</v>
      </c>
      <c r="I15" s="106"/>
      <c r="J15" s="140">
        <f t="shared" si="1"/>
        <v>2.157186544342508</v>
      </c>
      <c r="K15" s="141">
        <f t="shared" si="2"/>
        <v>0.000674234572191091</v>
      </c>
    </row>
    <row r="16" spans="1:11" ht="17.25" customHeight="1">
      <c r="A16" s="107" t="s">
        <v>31</v>
      </c>
      <c r="B16" s="107"/>
      <c r="C16" s="108"/>
      <c r="D16" s="105">
        <f>D15</f>
        <v>-327000</v>
      </c>
      <c r="E16" s="106"/>
      <c r="F16" s="105">
        <f>F15</f>
        <v>-319946</v>
      </c>
      <c r="G16" s="106"/>
      <c r="H16" s="105">
        <f>F16-D16</f>
        <v>7054</v>
      </c>
      <c r="I16" s="106"/>
      <c r="J16" s="140">
        <f>IF(D16=0,0,ABS(H16/D16)*100)</f>
        <v>2.157186544342508</v>
      </c>
      <c r="K16" s="141">
        <f>IF(F16=0,0,ABS(J16/F16)*100)</f>
        <v>0.000674234572191091</v>
      </c>
    </row>
    <row r="17" spans="1:11" ht="17.25" customHeight="1">
      <c r="A17" s="107" t="s">
        <v>13</v>
      </c>
      <c r="B17" s="107"/>
      <c r="C17" s="108"/>
      <c r="D17" s="138">
        <v>898000</v>
      </c>
      <c r="E17" s="139"/>
      <c r="F17" s="138">
        <v>1238142</v>
      </c>
      <c r="G17" s="139"/>
      <c r="H17" s="105">
        <f>F17-D17</f>
        <v>340142</v>
      </c>
      <c r="I17" s="106"/>
      <c r="J17" s="140">
        <f>IF(D17=0,0,ABS(H17/D17)*100)</f>
        <v>37.87772828507795</v>
      </c>
      <c r="K17" s="141">
        <f>IF(F17=0,0,ABS(J17/F17)*100)</f>
        <v>0.0030592394317516046</v>
      </c>
    </row>
    <row r="18" spans="1:11" ht="17.25" customHeight="1">
      <c r="A18" s="107" t="s">
        <v>14</v>
      </c>
      <c r="B18" s="107"/>
      <c r="C18" s="108"/>
      <c r="D18" s="105">
        <f>D16+D17</f>
        <v>571000</v>
      </c>
      <c r="E18" s="106"/>
      <c r="F18" s="105">
        <f>F16+F17</f>
        <v>918196</v>
      </c>
      <c r="G18" s="106"/>
      <c r="H18" s="105">
        <f>F18-D18</f>
        <v>347196</v>
      </c>
      <c r="I18" s="106"/>
      <c r="J18" s="140">
        <f>IF(D18=0,0,ABS(H18/D18)*100)</f>
        <v>60.80490367775832</v>
      </c>
      <c r="K18" s="141">
        <f>IF(F18=0,0,ABS(J18/F18)*100)</f>
        <v>0.00662221395843135</v>
      </c>
    </row>
    <row r="19" spans="1:11" ht="17.25" customHeight="1">
      <c r="A19" s="13"/>
      <c r="B19" s="13"/>
      <c r="C19" s="14"/>
      <c r="D19" s="73"/>
      <c r="E19" s="74"/>
      <c r="F19" s="73"/>
      <c r="G19" s="74"/>
      <c r="H19" s="73"/>
      <c r="I19" s="74"/>
      <c r="J19" s="39"/>
      <c r="K19" s="40"/>
    </row>
    <row r="20" spans="1:11" ht="17.25" customHeight="1" thickBot="1">
      <c r="A20" s="41"/>
      <c r="B20" s="41"/>
      <c r="C20" s="42"/>
      <c r="D20" s="75"/>
      <c r="E20" s="76"/>
      <c r="F20" s="75"/>
      <c r="G20" s="76"/>
      <c r="H20" s="75"/>
      <c r="I20" s="76"/>
      <c r="J20" s="43"/>
      <c r="K20" s="44"/>
    </row>
    <row r="25" spans="2:11" ht="27" customHeight="1">
      <c r="B25" s="93" t="s">
        <v>25</v>
      </c>
      <c r="C25" s="93"/>
      <c r="D25" s="93"/>
      <c r="E25" s="93"/>
      <c r="F25" s="93"/>
      <c r="G25" s="93"/>
      <c r="H25" s="93"/>
      <c r="I25" s="93"/>
      <c r="J25" s="93"/>
      <c r="K25" s="93"/>
    </row>
    <row r="26" spans="2:11" ht="17.25" customHeight="1"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3:11" ht="20.25" customHeight="1" thickBot="1">
      <c r="C27" s="118" t="s">
        <v>54</v>
      </c>
      <c r="D27" s="118"/>
      <c r="E27" s="118"/>
      <c r="F27" s="118"/>
      <c r="G27" s="118"/>
      <c r="H27" s="118"/>
      <c r="I27" s="113" t="s">
        <v>0</v>
      </c>
      <c r="J27" s="113"/>
      <c r="K27" s="113"/>
    </row>
    <row r="28" spans="1:11" ht="35.25" customHeight="1">
      <c r="A28" s="125" t="s">
        <v>4</v>
      </c>
      <c r="B28" s="127"/>
      <c r="C28" s="124" t="s">
        <v>5</v>
      </c>
      <c r="D28" s="127"/>
      <c r="E28" s="114" t="s">
        <v>6</v>
      </c>
      <c r="F28" s="115"/>
      <c r="G28" s="124" t="s">
        <v>7</v>
      </c>
      <c r="H28" s="127"/>
      <c r="I28" s="124" t="s">
        <v>2</v>
      </c>
      <c r="J28" s="125"/>
      <c r="K28" s="4" t="s">
        <v>6</v>
      </c>
    </row>
    <row r="29" spans="1:11" ht="17.25" customHeight="1">
      <c r="A29" s="170" t="s">
        <v>55</v>
      </c>
      <c r="B29" s="171"/>
      <c r="C29" s="122">
        <f>SUM(C30:D40)</f>
        <v>920626</v>
      </c>
      <c r="D29" s="123"/>
      <c r="E29" s="130">
        <f>IF(C$29&gt;0,(C29/C$29)*100,0)</f>
        <v>100</v>
      </c>
      <c r="F29" s="131">
        <f aca="true" t="shared" si="3" ref="F29:F36">IF(E$5&gt;0,(E29/E$24)*100,0)</f>
        <v>0</v>
      </c>
      <c r="G29" s="129" t="s">
        <v>17</v>
      </c>
      <c r="H29" s="126"/>
      <c r="I29" s="122">
        <f>SUM(I30:J33)</f>
        <v>0</v>
      </c>
      <c r="J29" s="128"/>
      <c r="K29" s="21">
        <f aca="true" t="shared" si="4" ref="K29:K36">IF(I$41&gt;0,(I29/I$41)*100,0)</f>
        <v>0</v>
      </c>
    </row>
    <row r="30" spans="1:11" ht="17.25" customHeight="1">
      <c r="A30" s="116" t="s">
        <v>19</v>
      </c>
      <c r="B30" s="117"/>
      <c r="C30" s="111">
        <v>920626</v>
      </c>
      <c r="D30" s="112"/>
      <c r="E30" s="119">
        <f>IF(C$29&gt;0,(C30/C$29)*100,0)</f>
        <v>100</v>
      </c>
      <c r="F30" s="120">
        <f t="shared" si="3"/>
        <v>0</v>
      </c>
      <c r="G30" s="116"/>
      <c r="H30" s="117"/>
      <c r="I30" s="111"/>
      <c r="J30" s="121"/>
      <c r="K30" s="19">
        <f t="shared" si="4"/>
        <v>0</v>
      </c>
    </row>
    <row r="31" spans="1:11" ht="17.25" customHeight="1">
      <c r="A31" s="116"/>
      <c r="B31" s="117"/>
      <c r="C31" s="111"/>
      <c r="D31" s="112"/>
      <c r="E31" s="119">
        <f aca="true" t="shared" si="5" ref="E31:E40">IF(C$29&gt;0,(C31/C$29)*100,0)</f>
        <v>0</v>
      </c>
      <c r="F31" s="120">
        <f t="shared" si="3"/>
        <v>0</v>
      </c>
      <c r="G31" s="116"/>
      <c r="H31" s="117"/>
      <c r="I31" s="111"/>
      <c r="J31" s="121"/>
      <c r="K31" s="19">
        <f t="shared" si="4"/>
        <v>0</v>
      </c>
    </row>
    <row r="32" spans="1:11" ht="17.25" customHeight="1">
      <c r="A32" s="116"/>
      <c r="B32" s="117"/>
      <c r="C32" s="111"/>
      <c r="D32" s="112"/>
      <c r="E32" s="119">
        <f t="shared" si="5"/>
        <v>0</v>
      </c>
      <c r="F32" s="120">
        <f t="shared" si="3"/>
        <v>0</v>
      </c>
      <c r="G32" s="116" t="s">
        <v>24</v>
      </c>
      <c r="H32" s="117"/>
      <c r="I32" s="111"/>
      <c r="J32" s="121"/>
      <c r="K32" s="19">
        <f t="shared" si="4"/>
        <v>0</v>
      </c>
    </row>
    <row r="33" spans="1:11" ht="17.25" customHeight="1">
      <c r="A33" s="116"/>
      <c r="B33" s="117"/>
      <c r="C33" s="111"/>
      <c r="D33" s="112"/>
      <c r="E33" s="119">
        <f t="shared" si="5"/>
        <v>0</v>
      </c>
      <c r="F33" s="120">
        <f t="shared" si="3"/>
        <v>0</v>
      </c>
      <c r="G33" s="157"/>
      <c r="H33" s="158"/>
      <c r="I33" s="111"/>
      <c r="J33" s="121"/>
      <c r="K33" s="19">
        <f t="shared" si="4"/>
        <v>0</v>
      </c>
    </row>
    <row r="34" spans="1:11" ht="17.25" customHeight="1">
      <c r="A34" s="116"/>
      <c r="B34" s="117"/>
      <c r="C34" s="111"/>
      <c r="D34" s="112"/>
      <c r="E34" s="119">
        <f t="shared" si="5"/>
        <v>0</v>
      </c>
      <c r="F34" s="120">
        <f t="shared" si="3"/>
        <v>0</v>
      </c>
      <c r="G34" s="154" t="s">
        <v>22</v>
      </c>
      <c r="H34" s="155"/>
      <c r="I34" s="138">
        <f>SUM(I35:I40)</f>
        <v>920626</v>
      </c>
      <c r="J34" s="169"/>
      <c r="K34" s="21">
        <f t="shared" si="4"/>
        <v>100</v>
      </c>
    </row>
    <row r="35" spans="1:11" ht="17.25" customHeight="1">
      <c r="A35" s="116"/>
      <c r="B35" s="117"/>
      <c r="C35" s="111"/>
      <c r="D35" s="112"/>
      <c r="E35" s="119">
        <f t="shared" si="5"/>
        <v>0</v>
      </c>
      <c r="F35" s="120">
        <f t="shared" si="3"/>
        <v>0</v>
      </c>
      <c r="G35" s="116" t="s">
        <v>23</v>
      </c>
      <c r="H35" s="117"/>
      <c r="I35" s="111">
        <v>920626</v>
      </c>
      <c r="J35" s="121"/>
      <c r="K35" s="19">
        <f t="shared" si="4"/>
        <v>100</v>
      </c>
    </row>
    <row r="36" spans="1:11" ht="17.25" customHeight="1">
      <c r="A36" s="116"/>
      <c r="B36" s="117"/>
      <c r="C36" s="111"/>
      <c r="D36" s="112"/>
      <c r="E36" s="119">
        <f t="shared" si="5"/>
        <v>0</v>
      </c>
      <c r="F36" s="120">
        <f t="shared" si="3"/>
        <v>0</v>
      </c>
      <c r="G36" s="116"/>
      <c r="H36" s="117"/>
      <c r="I36" s="111">
        <v>0</v>
      </c>
      <c r="J36" s="121"/>
      <c r="K36" s="19">
        <f t="shared" si="4"/>
        <v>0</v>
      </c>
    </row>
    <row r="37" spans="1:11" ht="17.25" customHeight="1">
      <c r="A37" s="30"/>
      <c r="B37" s="12"/>
      <c r="C37" s="71"/>
      <c r="D37" s="72"/>
      <c r="E37" s="19"/>
      <c r="F37" s="31"/>
      <c r="G37" s="30"/>
      <c r="H37" s="12"/>
      <c r="I37" s="71"/>
      <c r="J37" s="77"/>
      <c r="K37" s="19"/>
    </row>
    <row r="38" spans="1:11" ht="17.25" customHeight="1">
      <c r="A38" s="116"/>
      <c r="B38" s="117"/>
      <c r="C38" s="111"/>
      <c r="D38" s="112"/>
      <c r="E38" s="119">
        <f t="shared" si="5"/>
        <v>0</v>
      </c>
      <c r="F38" s="120">
        <f>IF(E$5&gt;0,(E38/E$24)*100,0)</f>
        <v>0</v>
      </c>
      <c r="G38" s="116"/>
      <c r="H38" s="117"/>
      <c r="I38" s="111"/>
      <c r="J38" s="121"/>
      <c r="K38" s="19">
        <f>IF(I$41&gt;0,(I38/I$41)*100,0)</f>
        <v>0</v>
      </c>
    </row>
    <row r="39" spans="1:11" ht="17.25" customHeight="1">
      <c r="A39" s="30"/>
      <c r="B39" s="12"/>
      <c r="C39" s="71"/>
      <c r="D39" s="72"/>
      <c r="E39" s="19"/>
      <c r="F39" s="31"/>
      <c r="G39" s="30"/>
      <c r="H39" s="12"/>
      <c r="I39" s="71"/>
      <c r="J39" s="77"/>
      <c r="K39" s="19"/>
    </row>
    <row r="40" spans="1:11" ht="17.25" customHeight="1">
      <c r="A40" s="116"/>
      <c r="B40" s="117"/>
      <c r="C40" s="111"/>
      <c r="D40" s="112"/>
      <c r="E40" s="119">
        <f t="shared" si="5"/>
        <v>0</v>
      </c>
      <c r="F40" s="120">
        <f>IF(E$5&gt;0,(E40/E$24)*100,0)</f>
        <v>0</v>
      </c>
      <c r="G40" s="116"/>
      <c r="H40" s="117"/>
      <c r="I40" s="111"/>
      <c r="J40" s="121"/>
      <c r="K40" s="19">
        <f>IF(I$41&gt;0,(I40/I$41)*100,0)</f>
        <v>0</v>
      </c>
    </row>
    <row r="41" spans="1:12" ht="19.5" customHeight="1" thickBot="1">
      <c r="A41" s="163" t="s">
        <v>16</v>
      </c>
      <c r="B41" s="164"/>
      <c r="C41" s="165">
        <f>SUM(C30:D40)</f>
        <v>920626</v>
      </c>
      <c r="D41" s="166"/>
      <c r="E41" s="159">
        <f>IF(C$29&gt;0,(C41/C$29)*100,0)</f>
        <v>100</v>
      </c>
      <c r="F41" s="160">
        <f>IF(E$5&gt;0,(E41/E$24)*100,0)</f>
        <v>0</v>
      </c>
      <c r="G41" s="161" t="s">
        <v>18</v>
      </c>
      <c r="H41" s="162"/>
      <c r="I41" s="165">
        <f>I29+I34</f>
        <v>920626</v>
      </c>
      <c r="J41" s="168"/>
      <c r="K41" s="22">
        <f>IF(I$41&gt;0,(I41/I$41)*100,0)</f>
        <v>100</v>
      </c>
      <c r="L41" s="26"/>
    </row>
    <row r="42" spans="2:11" s="5" customFormat="1" ht="16.5" customHeight="1">
      <c r="B42" s="156"/>
      <c r="C42" s="167"/>
      <c r="D42" s="167"/>
      <c r="E42" s="167"/>
      <c r="F42" s="167"/>
      <c r="G42" s="167"/>
      <c r="H42" s="167"/>
      <c r="I42" s="167"/>
      <c r="J42" s="167"/>
      <c r="K42" s="167"/>
    </row>
    <row r="43" spans="2:11" ht="16.5" customHeight="1">
      <c r="B43" s="156"/>
      <c r="C43" s="156"/>
      <c r="D43" s="156"/>
      <c r="E43" s="156"/>
      <c r="F43" s="156"/>
      <c r="G43" s="156"/>
      <c r="H43" s="156"/>
      <c r="I43" s="156"/>
      <c r="J43" s="156"/>
      <c r="K43" s="156"/>
    </row>
    <row r="44" spans="2:11" ht="16.5" customHeight="1">
      <c r="B44" s="156"/>
      <c r="C44" s="156"/>
      <c r="D44" s="156"/>
      <c r="E44" s="156"/>
      <c r="F44" s="156"/>
      <c r="G44" s="156"/>
      <c r="H44" s="156"/>
      <c r="I44" s="156"/>
      <c r="J44" s="156"/>
      <c r="K44" s="156"/>
    </row>
  </sheetData>
  <sheetProtection/>
  <mergeCells count="141">
    <mergeCell ref="H14:I14"/>
    <mergeCell ref="J14:K14"/>
    <mergeCell ref="B14:C14"/>
    <mergeCell ref="D10:E10"/>
    <mergeCell ref="F10:G10"/>
    <mergeCell ref="D13:E13"/>
    <mergeCell ref="F13:G13"/>
    <mergeCell ref="D12:E12"/>
    <mergeCell ref="D14:E14"/>
    <mergeCell ref="F14:G14"/>
    <mergeCell ref="J12:K12"/>
    <mergeCell ref="H10:I10"/>
    <mergeCell ref="J10:K10"/>
    <mergeCell ref="B13:C13"/>
    <mergeCell ref="H13:I13"/>
    <mergeCell ref="J13:K13"/>
    <mergeCell ref="B42:K42"/>
    <mergeCell ref="I41:J41"/>
    <mergeCell ref="E34:F34"/>
    <mergeCell ref="E35:F35"/>
    <mergeCell ref="I34:J34"/>
    <mergeCell ref="I35:J35"/>
    <mergeCell ref="G35:H35"/>
    <mergeCell ref="A36:B36"/>
    <mergeCell ref="G36:H36"/>
    <mergeCell ref="A35:B35"/>
    <mergeCell ref="B44:K44"/>
    <mergeCell ref="C38:D38"/>
    <mergeCell ref="E38:F38"/>
    <mergeCell ref="G38:H38"/>
    <mergeCell ref="I38:J38"/>
    <mergeCell ref="A40:B40"/>
    <mergeCell ref="G41:H41"/>
    <mergeCell ref="A41:B41"/>
    <mergeCell ref="A38:B38"/>
    <mergeCell ref="C41:D41"/>
    <mergeCell ref="E31:F31"/>
    <mergeCell ref="C35:D35"/>
    <mergeCell ref="C36:D36"/>
    <mergeCell ref="E33:F33"/>
    <mergeCell ref="C31:D31"/>
    <mergeCell ref="C32:D32"/>
    <mergeCell ref="I32:J32"/>
    <mergeCell ref="C33:D33"/>
    <mergeCell ref="E41:F41"/>
    <mergeCell ref="C40:D40"/>
    <mergeCell ref="E36:F36"/>
    <mergeCell ref="E40:F40"/>
    <mergeCell ref="A33:B33"/>
    <mergeCell ref="A34:B34"/>
    <mergeCell ref="C34:D34"/>
    <mergeCell ref="I36:J36"/>
    <mergeCell ref="G33:H33"/>
    <mergeCell ref="I33:J33"/>
    <mergeCell ref="I31:J31"/>
    <mergeCell ref="G34:H34"/>
    <mergeCell ref="G31:H31"/>
    <mergeCell ref="B43:K43"/>
    <mergeCell ref="G40:H40"/>
    <mergeCell ref="I40:J40"/>
    <mergeCell ref="A31:B31"/>
    <mergeCell ref="G32:H32"/>
    <mergeCell ref="E32:F32"/>
    <mergeCell ref="A32:B32"/>
    <mergeCell ref="H18:I18"/>
    <mergeCell ref="H6:I6"/>
    <mergeCell ref="J18:K18"/>
    <mergeCell ref="H16:I16"/>
    <mergeCell ref="H15:I15"/>
    <mergeCell ref="H7:I7"/>
    <mergeCell ref="J6:K6"/>
    <mergeCell ref="J7:K7"/>
    <mergeCell ref="H9:I9"/>
    <mergeCell ref="H11:I11"/>
    <mergeCell ref="D9:E9"/>
    <mergeCell ref="D11:E11"/>
    <mergeCell ref="B1:K1"/>
    <mergeCell ref="B2:K2"/>
    <mergeCell ref="C3:H3"/>
    <mergeCell ref="I3:K3"/>
    <mergeCell ref="J5:K5"/>
    <mergeCell ref="H5:I5"/>
    <mergeCell ref="H4:K4"/>
    <mergeCell ref="J8:K8"/>
    <mergeCell ref="F4:G5"/>
    <mergeCell ref="F6:G6"/>
    <mergeCell ref="J15:K15"/>
    <mergeCell ref="J17:K17"/>
    <mergeCell ref="J16:K16"/>
    <mergeCell ref="H8:I8"/>
    <mergeCell ref="H17:I17"/>
    <mergeCell ref="H12:I12"/>
    <mergeCell ref="J9:K9"/>
    <mergeCell ref="J11:K11"/>
    <mergeCell ref="A30:B30"/>
    <mergeCell ref="E29:F29"/>
    <mergeCell ref="A4:C5"/>
    <mergeCell ref="A6:C6"/>
    <mergeCell ref="D4:E5"/>
    <mergeCell ref="D6:E6"/>
    <mergeCell ref="B10:C10"/>
    <mergeCell ref="F17:G17"/>
    <mergeCell ref="D17:E17"/>
    <mergeCell ref="F12:G12"/>
    <mergeCell ref="B25:K25"/>
    <mergeCell ref="C29:D29"/>
    <mergeCell ref="I28:J28"/>
    <mergeCell ref="A29:B29"/>
    <mergeCell ref="C28:D28"/>
    <mergeCell ref="A28:B28"/>
    <mergeCell ref="G28:H28"/>
    <mergeCell ref="B26:K26"/>
    <mergeCell ref="I29:J29"/>
    <mergeCell ref="G29:H29"/>
    <mergeCell ref="I27:K27"/>
    <mergeCell ref="E28:F28"/>
    <mergeCell ref="G30:H30"/>
    <mergeCell ref="C27:H27"/>
    <mergeCell ref="E30:F30"/>
    <mergeCell ref="C30:D30"/>
    <mergeCell ref="I30:J30"/>
    <mergeCell ref="F18:G18"/>
    <mergeCell ref="F16:G16"/>
    <mergeCell ref="F7:G7"/>
    <mergeCell ref="D16:E16"/>
    <mergeCell ref="F15:G15"/>
    <mergeCell ref="D7:E7"/>
    <mergeCell ref="D15:E15"/>
    <mergeCell ref="F8:G8"/>
    <mergeCell ref="F9:G9"/>
    <mergeCell ref="F11:G11"/>
    <mergeCell ref="D18:E18"/>
    <mergeCell ref="A18:C18"/>
    <mergeCell ref="B7:C7"/>
    <mergeCell ref="A16:C16"/>
    <mergeCell ref="A17:C17"/>
    <mergeCell ref="B8:C8"/>
    <mergeCell ref="B9:C9"/>
    <mergeCell ref="B11:C11"/>
    <mergeCell ref="B12:C12"/>
    <mergeCell ref="D8:E8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林聖偉</cp:lastModifiedBy>
  <cp:lastPrinted>2021-03-02T12:32:02Z</cp:lastPrinted>
  <dcterms:created xsi:type="dcterms:W3CDTF">2011-04-19T02:39:36Z</dcterms:created>
  <dcterms:modified xsi:type="dcterms:W3CDTF">2021-04-21T06:11:15Z</dcterms:modified>
  <cp:category/>
  <cp:version/>
  <cp:contentType/>
  <cp:contentStatus/>
</cp:coreProperties>
</file>