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TOTAL科目別97年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'[2]MONTH1-1'!#REF!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'TOTAL科目別97年'!$A$1:$E$46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<sst xmlns="http://schemas.openxmlformats.org/spreadsheetml/2006/main" count="11" uniqueCount="11">
  <si>
    <t>單位：新臺幣元</t>
  </si>
  <si>
    <t>科　　　　目</t>
  </si>
  <si>
    <t>％</t>
  </si>
  <si>
    <t>作業基金收支餘絀綜計表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</si>
  <si>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</si>
  <si>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</si>
  <si>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</si>
  <si>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</si>
  <si>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</si>
  <si>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註：由於97年度中央政府總預算附屬單位預算尚未完成法定程序，故本表及其他各表所列分配預算暫列數係各基金</t>
  </si>
  <si>
    <t>　　 估計上半年擬動支之數額；實際數係各基金依預算法第54條規定覈實動支之數額。</t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</si>
</sst>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(* #,##0.00_);_(* \(#,##0.00\);_(* &quot;…&quot;??_);_(@_)"/>
    <numFmt numFmtId="191" formatCode="_(* #,##0.00_);_(\-* #,##0.00_);_(* &quot;…&quot;_);_(@_)"/>
    <numFmt numFmtId="192" formatCode="_(\+* #,##0.00_);_(\-* #,##0.00_);_(* &quot;…&quot;_);_(@_)"/>
    <numFmt numFmtId="193" formatCode="General_)"/>
    <numFmt numFmtId="194" formatCode="_(* #,##0.00_);_(* #,##0.00_);_(* &quot;…&quot;_);_(@_)"/>
    <numFmt numFmtId="195" formatCode="m&quot;月&quot;d&quot;日&quot;"/>
    <numFmt numFmtId="196" formatCode="_(&quot; +&quot;* #,##0.00_);_(&quot;–&quot;* #,##0.00_);_(* &quot;…&quot;_);_(@_)"/>
    <numFmt numFmtId="197" formatCode="0."/>
    <numFmt numFmtId="198" formatCode="_(* #,##0.0_);_(* \(#,##0.0\);_(* &quot;-&quot;??_);_(@_)"/>
    <numFmt numFmtId="199" formatCode="_(* #,##0_);_(* \(#,##0\);_(* &quot;-&quot;??_);_(@_)"/>
    <numFmt numFmtId="200" formatCode="0_ ;[Red]\-0\ "/>
    <numFmt numFmtId="201" formatCode="#,##0_ ;[Red]\-#,##0\ "/>
    <numFmt numFmtId="202" formatCode="_(&quot; +&quot;* #,##0.00_);_(&quot; –&quot;* #,##0.00_);_(* &quot;…&quot;_);_(@_)"/>
    <numFmt numFmtId="203" formatCode="_(* #,##0.00_);_(&quot;－&quot;* #,##0.00_);_(* &quot;…&quot;_);_(@_)"/>
    <numFmt numFmtId="204" formatCode="_(&quot; +&quot;* #,##0.00_);_(&quot;－&quot;* #,##0.00_);_(* &quot;…&quot;_);_(@_)"/>
    <numFmt numFmtId="205" formatCode="_(&quot;*&quot;\ #,##0.00_);_(&quot;*&quot;\ \(#,##0.00\);_(&quot;$&quot;* &quot; &quot;_);_(@_)"/>
    <numFmt numFmtId="206" formatCode="_(&quot;*&quot;\ #,##0_);_(&quot;*&quot;\ \(#,##0\);_(&quot;$&quot;* &quot; &quot;_);_(@_)"/>
    <numFmt numFmtId="207" formatCode="#,##0.00_);[Red]\(#,##0.00\)"/>
    <numFmt numFmtId="208" formatCode="0.00_)"/>
    <numFmt numFmtId="209" formatCode="#,##0.00_ "/>
    <numFmt numFmtId="210" formatCode="0.0000"/>
    <numFmt numFmtId="211" formatCode="#,##0.0000"/>
    <numFmt numFmtId="212" formatCode="#,##0_ "/>
    <numFmt numFmtId="213" formatCode="0_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DBNum1][$-404]e&quot;年&quot;m&quot;月&quot;d&quot;日&quot;"/>
    <numFmt numFmtId="218" formatCode="#,###_ "/>
    <numFmt numFmtId="219" formatCode="#,##0.00_ ;[Red]\-#,##0.00\ "/>
    <numFmt numFmtId="220" formatCode="0;[Red]0"/>
    <numFmt numFmtId="221" formatCode="_(* #,##0.00_);_(&quot;–&quot;* #,##0.00_);_(* &quot;&quot;_);_(@_)"/>
    <numFmt numFmtId="222" formatCode="_(&quot; +&quot;* #,##0.00_);_(&quot; –&quot;* #,##0.00_);_(* &quot;&quot;_);_(@_)"/>
    <numFmt numFmtId="223" formatCode="_(* #,##0.00_);_(* #,##0.00_);_(* &quot;&quot;_);_(@_)"/>
    <numFmt numFmtId="224" formatCode="_-* #,##0.00_-;\-* #,##0.00_-;_-* &quot;…&quot;_-;_-@_-"/>
    <numFmt numFmtId="225" formatCode="_-\ #,##0_-;\-\ #,##0_-;_ &quot;&quot;_-"/>
    <numFmt numFmtId="226" formatCode="_-\ #,##0.00_-;\-\ #,##0.00_-;_ &quot;&quot;_-"/>
    <numFmt numFmtId="227" formatCode="_(* #,##0.0_);_(* \(#,##0.0\);_(* &quot;-&quot;_);_(@_)"/>
    <numFmt numFmtId="228" formatCode="_(* #,##0.00_);_(* \(#,##0.00\);_(* &quot;-&quot;_);_(@_)"/>
    <numFmt numFmtId="229" formatCode="_(* #,##0.000_);_(* \(#,##0.000\);_(* &quot;-&quot;_);_(@_)"/>
    <numFmt numFmtId="230" formatCode="_(* #,##0.0000_);_(* \(#,##0.0000\);_(* &quot;-&quot;_);_(@_)"/>
    <numFmt numFmtId="231" formatCode="0_)"/>
    <numFmt numFmtId="232" formatCode="0.00_ "/>
    <numFmt numFmtId="233" formatCode="_-\ #,##0_-;\-\ #,##0_-;_-\ &quot;-&quot;_-"/>
    <numFmt numFmtId="234" formatCode="_-\ #,##0\-;\-\ #,##0\-;_-\ &quot;-&quot;\-"/>
    <numFmt numFmtId="235" formatCode="\-\ #,##0_-;\-\ #,##0_-;\-\ &quot;-&quot;_-"/>
    <numFmt numFmtId="236" formatCode="_-\ #,##0.0_-;\-\ #,##0.0_-;_ &quot;&quot;_-"/>
  </numFmts>
  <fonts count="19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93" fontId="2" fillId="2" borderId="1" applyNumberFormat="0" applyFont="0" applyFill="0" applyBorder="0">
      <alignment horizontal="center" vertical="center"/>
      <protection/>
    </xf>
    <xf numFmtId="208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6" xfId="0" applyFont="1" applyBorder="1" applyAlignment="1" applyProtection="1">
      <alignment horizontal="center" vertical="center"/>
      <protection/>
    </xf>
    <xf numFmtId="0" fontId="15" fillId="0" borderId="7" xfId="0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/>
    </xf>
    <xf numFmtId="177" fontId="16" fillId="0" borderId="8" xfId="0" applyNumberFormat="1" applyFont="1" applyBorder="1" applyAlignment="1" applyProtection="1">
      <alignment vertical="center"/>
      <protection/>
    </xf>
    <xf numFmtId="178" fontId="16" fillId="0" borderId="0" xfId="0" applyNumberFormat="1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7" fillId="0" borderId="8" xfId="0" applyFont="1" applyBorder="1" applyAlignment="1" applyProtection="1">
      <alignment horizontal="distributed" vertical="center" indent="1"/>
      <protection/>
    </xf>
    <xf numFmtId="176" fontId="18" fillId="0" borderId="8" xfId="0" applyNumberFormat="1" applyFont="1" applyBorder="1" applyAlignment="1" applyProtection="1">
      <alignment vertical="center"/>
      <protection locked="0"/>
    </xf>
    <xf numFmtId="177" fontId="18" fillId="0" borderId="8" xfId="0" applyNumberFormat="1" applyFont="1" applyBorder="1" applyAlignment="1" applyProtection="1">
      <alignment vertical="center"/>
      <protection/>
    </xf>
    <xf numFmtId="178" fontId="18" fillId="0" borderId="0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5" fillId="0" borderId="8" xfId="0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 locked="0"/>
    </xf>
    <xf numFmtId="0" fontId="15" fillId="0" borderId="8" xfId="0" applyFont="1" applyBorder="1" applyAlignment="1" applyProtection="1">
      <alignment vertical="center" wrapText="1"/>
      <protection/>
    </xf>
    <xf numFmtId="0" fontId="16" fillId="0" borderId="8" xfId="0" applyFont="1" applyBorder="1" applyAlignment="1" applyProtection="1">
      <alignment vertical="center"/>
      <protection/>
    </xf>
    <xf numFmtId="0" fontId="15" fillId="0" borderId="9" xfId="0" applyFont="1" applyBorder="1" applyAlignment="1" applyProtection="1">
      <alignment vertical="center"/>
      <protection/>
    </xf>
    <xf numFmtId="176" fontId="16" fillId="0" borderId="10" xfId="0" applyNumberFormat="1" applyFont="1" applyBorder="1" applyAlignment="1" applyProtection="1">
      <alignment vertical="center"/>
      <protection/>
    </xf>
    <xf numFmtId="177" fontId="16" fillId="0" borderId="10" xfId="0" applyNumberFormat="1" applyFont="1" applyBorder="1" applyAlignment="1" applyProtection="1">
      <alignment vertical="center"/>
      <protection/>
    </xf>
    <xf numFmtId="178" fontId="16" fillId="0" borderId="11" xfId="0" applyNumberFormat="1" applyFont="1" applyBorder="1" applyAlignment="1" applyProtection="1">
      <alignment vertical="center"/>
      <protection/>
    </xf>
    <xf numFmtId="0" fontId="0" fillId="3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1\&#21360;&#26360;\097&#20316;&#26989;&#22522;&#37329;(&#26412;&#34389;&#32156;&#35336;&#29992;)--&#25910;&#25903;&#39192;&#32064;&#34920;_07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科目別"/>
      <sheetName val="TOTAL科目別96年"/>
      <sheetName val="TOTAL科目別97年"/>
      <sheetName val="國發"/>
      <sheetName val="營建"/>
      <sheetName val="生產作業"/>
      <sheetName val="眷改"/>
      <sheetName val="地方建設"/>
      <sheetName val="臺大醫院"/>
      <sheetName val="成大醫院"/>
      <sheetName val="陽大醫院"/>
      <sheetName val="社教機構"/>
      <sheetName val="中等學校"/>
      <sheetName val="監所作業"/>
      <sheetName val="經濟作業"/>
      <sheetName val="水資源"/>
      <sheetName val="交通作業"/>
      <sheetName val="安置"/>
      <sheetName val="榮民醫療"/>
      <sheetName val="科學園區"/>
      <sheetName val="農業作業"/>
      <sheetName val="醫療藥品"/>
      <sheetName val="管制藥品"/>
      <sheetName val="故宮"/>
      <sheetName val="原住民"/>
      <sheetName val="臺大"/>
      <sheetName val="政大"/>
      <sheetName val="清大"/>
      <sheetName val="中興大"/>
      <sheetName val="成大"/>
      <sheetName val="交大"/>
      <sheetName val="中央大"/>
      <sheetName val="中山大"/>
      <sheetName val="中正大"/>
      <sheetName val="海洋大"/>
      <sheetName val="陽明大"/>
      <sheetName val="東華大"/>
      <sheetName val="暨南大"/>
      <sheetName val="臺北大"/>
      <sheetName val="嘉義大"/>
      <sheetName val="高雄大"/>
      <sheetName val="臺東大"/>
      <sheetName val="宜蘭大"/>
      <sheetName val="聯合大"/>
      <sheetName val="臺南大"/>
      <sheetName val="臺灣師大"/>
      <sheetName val="彰師大"/>
      <sheetName val="高師大"/>
      <sheetName val="臺北藝大"/>
      <sheetName val="臺灣藝大"/>
      <sheetName val="臺南藝大"/>
      <sheetName val="空大"/>
      <sheetName val="臺灣科大"/>
      <sheetName val="臺北科大"/>
      <sheetName val="雲林科大"/>
      <sheetName val="虎尾科大"/>
      <sheetName val="高雄一科大"/>
      <sheetName val="應用科大"/>
      <sheetName val="高雄海洋科大"/>
      <sheetName val="屏東科大"/>
      <sheetName val="北護學院"/>
      <sheetName val="體育學院"/>
      <sheetName val="臺灣體育"/>
      <sheetName val="北商技術"/>
      <sheetName val="臺中技術"/>
      <sheetName val="勤益科大"/>
      <sheetName val="高雄餐旅"/>
      <sheetName val="屏商技術"/>
      <sheetName val="澎湖科大"/>
      <sheetName val="金門技術"/>
      <sheetName val="臺北教大"/>
      <sheetName val="新竹教大"/>
      <sheetName val="臺中教大"/>
      <sheetName val="屏東教大"/>
      <sheetName val="花蓮教大"/>
      <sheetName val="臺中護專"/>
      <sheetName val="臺南護專"/>
      <sheetName val="臺東專科"/>
      <sheetName val="戲曲學院"/>
      <sheetName val="校務基金實際數"/>
      <sheetName val="校務基金分配數"/>
      <sheetName val="匯入各單位餘絀表"/>
      <sheetName val="TotalNew(餘絀表)"/>
      <sheetName val="◎行政院主管"/>
      <sheetName val="◎內政部主管"/>
      <sheetName val="◎國防部主管"/>
      <sheetName val="◎財政部主管"/>
      <sheetName val="◎教育部主管"/>
      <sheetName val="◎法務部主管"/>
      <sheetName val="◎經濟部主管"/>
      <sheetName val="◎交通部主管"/>
      <sheetName val="◎國軍退除役官兵輔導委員會主管"/>
      <sheetName val="◎國家科學委員會主管"/>
      <sheetName val="◎農業委員會主管"/>
      <sheetName val="◎衛生署主管"/>
      <sheetName val="◎人事行政局主管"/>
      <sheetName val="◎國立故宮博物院主管"/>
      <sheetName val="◎原住民族委員會主管"/>
      <sheetName val="◎校務基金彙總"/>
      <sheetName val="比較"/>
      <sheetName val="空白"/>
      <sheetName val="下載"/>
      <sheetName val="1.匯入"/>
      <sheetName val="2.彙總"/>
      <sheetName val="3.產生主管彙總表"/>
      <sheetName val="4.產生匯總表A,B"/>
      <sheetName val="A由全部單位匯總"/>
      <sheetName val="B由全部主管匯總"/>
      <sheetName val="主管機關所屬"/>
      <sheetName val="機關代號"/>
      <sheetName val="調整列印分頁"/>
      <sheetName val="設定"/>
      <sheetName val="非營業報表代號"/>
      <sheetName val="政事(特收)報表代號"/>
      <sheetName val="Copy範本到各機關檔"/>
      <sheetName val="NAME"/>
      <sheetName val="學校名稱"/>
    </sheetNames>
    <sheetDataSet>
      <sheetData sheetId="3">
        <row r="7">
          <cell r="A7" t="str">
            <v>業務收入</v>
          </cell>
        </row>
        <row r="8">
          <cell r="A8" t="str">
            <v>勞務收入</v>
          </cell>
        </row>
        <row r="9">
          <cell r="A9" t="str">
            <v>銷貨收入</v>
          </cell>
        </row>
        <row r="10">
          <cell r="A10" t="str">
            <v>教學收入</v>
          </cell>
        </row>
        <row r="11">
          <cell r="A11" t="str">
            <v>租金及權利金收入</v>
          </cell>
        </row>
        <row r="12">
          <cell r="A12" t="str">
            <v>投融資業務收入</v>
          </cell>
          <cell r="B12">
            <v>5295518614</v>
          </cell>
          <cell r="C12">
            <v>5326661000</v>
          </cell>
        </row>
        <row r="13">
          <cell r="A13" t="str">
            <v>醫療收入</v>
          </cell>
        </row>
        <row r="14">
          <cell r="A14" t="str">
            <v>徵收收入</v>
          </cell>
        </row>
        <row r="15">
          <cell r="A15" t="str">
            <v>保險收入</v>
          </cell>
        </row>
        <row r="16">
          <cell r="A16" t="str">
            <v>其他業務收入</v>
          </cell>
        </row>
        <row r="17">
          <cell r="A17" t="str">
            <v>業務成本與費用</v>
          </cell>
        </row>
        <row r="18">
          <cell r="A18" t="str">
            <v>勞務成本</v>
          </cell>
        </row>
        <row r="19">
          <cell r="A19" t="str">
            <v>銷貨成本</v>
          </cell>
        </row>
        <row r="20">
          <cell r="A20" t="str">
            <v>教學成本</v>
          </cell>
        </row>
        <row r="21">
          <cell r="A21" t="str">
            <v>出租資產成本</v>
          </cell>
        </row>
        <row r="22">
          <cell r="A22" t="str">
            <v>投融資業務成本</v>
          </cell>
          <cell r="B22">
            <v>233493761</v>
          </cell>
          <cell r="C22">
            <v>210189000</v>
          </cell>
        </row>
        <row r="23">
          <cell r="A23" t="str">
            <v>醫療成本</v>
          </cell>
        </row>
        <row r="24">
          <cell r="A24" t="str">
            <v>保險成本</v>
          </cell>
        </row>
        <row r="25">
          <cell r="A25" t="str">
            <v>其他業務成本</v>
          </cell>
        </row>
        <row r="26">
          <cell r="A26" t="str">
            <v>行銷及業務費用</v>
          </cell>
          <cell r="B26">
            <v>11819250</v>
          </cell>
          <cell r="C26">
            <v>56540000</v>
          </cell>
        </row>
        <row r="27">
          <cell r="A27" t="str">
            <v>管理及總務費用</v>
          </cell>
          <cell r="B27">
            <v>24099657</v>
          </cell>
          <cell r="C27">
            <v>27324000</v>
          </cell>
        </row>
        <row r="28">
          <cell r="A28" t="str">
            <v>研究發展及訓練費用</v>
          </cell>
          <cell r="B28">
            <v>229884</v>
          </cell>
          <cell r="C28">
            <v>250000</v>
          </cell>
        </row>
        <row r="29">
          <cell r="A29" t="str">
            <v>其他業務費用</v>
          </cell>
        </row>
        <row r="30">
          <cell r="A30" t="str">
            <v>業務賸餘（短絀 ─）</v>
          </cell>
        </row>
        <row r="31">
          <cell r="A31" t="str">
            <v>業務外收入</v>
          </cell>
        </row>
        <row r="32">
          <cell r="A32" t="str">
            <v>財務收入</v>
          </cell>
          <cell r="B32">
            <v>205886523</v>
          </cell>
          <cell r="C32">
            <v>173537000</v>
          </cell>
        </row>
        <row r="33">
          <cell r="A33" t="str">
            <v>其他業務外收入</v>
          </cell>
          <cell r="B33">
            <v>4770509.25</v>
          </cell>
          <cell r="C33">
            <v>850000</v>
          </cell>
        </row>
        <row r="34">
          <cell r="A34" t="str">
            <v>業務外費用</v>
          </cell>
        </row>
        <row r="35">
          <cell r="A35" t="str">
            <v>財務費用</v>
          </cell>
        </row>
        <row r="36">
          <cell r="A36" t="str">
            <v>其他業務外費用</v>
          </cell>
        </row>
        <row r="37">
          <cell r="A37" t="str">
            <v>業務外賸餘（短絀 ─）</v>
          </cell>
        </row>
        <row r="38">
          <cell r="A38" t="str">
            <v>非常賸餘（短絀 ─）</v>
          </cell>
          <cell r="C38">
            <v>0</v>
          </cell>
        </row>
        <row r="39">
          <cell r="A39" t="str">
            <v>會計原則變動累積影響數</v>
          </cell>
          <cell r="C39">
            <v>0</v>
          </cell>
        </row>
        <row r="44">
          <cell r="A44" t="str">
            <v>本期賸餘（短絀 ─）</v>
          </cell>
        </row>
      </sheetData>
      <sheetData sheetId="4">
        <row r="8">
          <cell r="B8">
            <v>0</v>
          </cell>
          <cell r="C8">
            <v>0</v>
          </cell>
        </row>
        <row r="9">
          <cell r="B9">
            <v>3131393700</v>
          </cell>
          <cell r="C9">
            <v>2053051000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1570521498</v>
          </cell>
          <cell r="C12">
            <v>1390083000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4824847940</v>
          </cell>
          <cell r="C16">
            <v>5249984000</v>
          </cell>
        </row>
        <row r="18">
          <cell r="B18">
            <v>25412274</v>
          </cell>
          <cell r="C18">
            <v>41939000</v>
          </cell>
        </row>
        <row r="19">
          <cell r="B19">
            <v>3185979384</v>
          </cell>
          <cell r="C19">
            <v>2151760000</v>
          </cell>
        </row>
        <row r="20">
          <cell r="B20">
            <v>0</v>
          </cell>
          <cell r="C20">
            <v>0</v>
          </cell>
        </row>
        <row r="21">
          <cell r="B21">
            <v>0</v>
          </cell>
          <cell r="C21">
            <v>0</v>
          </cell>
        </row>
        <row r="22">
          <cell r="B22">
            <v>915770867</v>
          </cell>
          <cell r="C22">
            <v>883666000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11633364</v>
          </cell>
          <cell r="C26">
            <v>25489000</v>
          </cell>
        </row>
        <row r="27">
          <cell r="B27">
            <v>4907575</v>
          </cell>
          <cell r="C27">
            <v>11240000</v>
          </cell>
        </row>
        <row r="28">
          <cell r="B28">
            <v>0</v>
          </cell>
          <cell r="C28">
            <v>2600000</v>
          </cell>
        </row>
        <row r="29">
          <cell r="B29">
            <v>1027175274</v>
          </cell>
          <cell r="C29">
            <v>1571160000</v>
          </cell>
        </row>
        <row r="32">
          <cell r="B32">
            <v>169797654</v>
          </cell>
          <cell r="C32">
            <v>150199000</v>
          </cell>
        </row>
        <row r="33">
          <cell r="B33">
            <v>388899119</v>
          </cell>
          <cell r="C33">
            <v>63973000</v>
          </cell>
        </row>
        <row r="35">
          <cell r="B35">
            <v>37250875</v>
          </cell>
          <cell r="C35">
            <v>39662000</v>
          </cell>
        </row>
        <row r="36">
          <cell r="B36">
            <v>80147369</v>
          </cell>
          <cell r="C36">
            <v>51550000</v>
          </cell>
        </row>
        <row r="38">
          <cell r="B38">
            <v>0</v>
          </cell>
          <cell r="C38">
            <v>0</v>
          </cell>
        </row>
        <row r="39">
          <cell r="B39">
            <v>0</v>
          </cell>
          <cell r="C39">
            <v>0</v>
          </cell>
        </row>
      </sheetData>
      <sheetData sheetId="5">
        <row r="8">
          <cell r="B8">
            <v>5014703045.26</v>
          </cell>
          <cell r="C8">
            <v>6986281000</v>
          </cell>
        </row>
        <row r="9">
          <cell r="B9">
            <v>4643036348.73</v>
          </cell>
          <cell r="C9">
            <v>4298919000</v>
          </cell>
        </row>
        <row r="11">
          <cell r="B11">
            <v>107697161</v>
          </cell>
          <cell r="C11">
            <v>114249000</v>
          </cell>
        </row>
        <row r="12">
          <cell r="B12">
            <v>768699798</v>
          </cell>
        </row>
        <row r="13">
          <cell r="B13">
            <v>6967582906</v>
          </cell>
          <cell r="C13">
            <v>6650840000</v>
          </cell>
        </row>
        <row r="16">
          <cell r="B16">
            <v>150106192.54</v>
          </cell>
          <cell r="C16">
            <v>188256000</v>
          </cell>
        </row>
        <row r="18">
          <cell r="B18">
            <v>3604474715.84</v>
          </cell>
          <cell r="C18">
            <v>5678802000</v>
          </cell>
        </row>
        <row r="19">
          <cell r="B19">
            <v>4345543887.2</v>
          </cell>
          <cell r="C19">
            <v>4163503000</v>
          </cell>
        </row>
        <row r="21">
          <cell r="B21">
            <v>13502701.32</v>
          </cell>
          <cell r="C21">
            <v>18050000</v>
          </cell>
        </row>
        <row r="22">
          <cell r="B22">
            <v>760405362</v>
          </cell>
        </row>
        <row r="23">
          <cell r="B23">
            <v>6081080340</v>
          </cell>
          <cell r="C23">
            <v>5790299000</v>
          </cell>
        </row>
        <row r="26">
          <cell r="B26">
            <v>26370287.65</v>
          </cell>
          <cell r="C26">
            <v>60040000</v>
          </cell>
        </row>
        <row r="27">
          <cell r="B27">
            <v>1994790396.24</v>
          </cell>
          <cell r="C27">
            <v>2004346000</v>
          </cell>
        </row>
        <row r="28">
          <cell r="B28">
            <v>240169075.43</v>
          </cell>
          <cell r="C28">
            <v>278290000</v>
          </cell>
        </row>
        <row r="29">
          <cell r="B29">
            <v>275764027</v>
          </cell>
          <cell r="C29">
            <v>203757000</v>
          </cell>
        </row>
        <row r="32">
          <cell r="B32">
            <v>355071028</v>
          </cell>
          <cell r="C32">
            <v>259861000</v>
          </cell>
        </row>
        <row r="33">
          <cell r="B33">
            <v>413001470.49</v>
          </cell>
          <cell r="C33">
            <v>77847000</v>
          </cell>
        </row>
        <row r="35">
          <cell r="B35">
            <v>735750</v>
          </cell>
        </row>
        <row r="36">
          <cell r="B36">
            <v>120660803.27</v>
          </cell>
          <cell r="C36">
            <v>135332000</v>
          </cell>
        </row>
        <row r="38">
          <cell r="C38">
            <v>0</v>
          </cell>
        </row>
        <row r="39">
          <cell r="C39">
            <v>0</v>
          </cell>
        </row>
      </sheetData>
      <sheetData sheetId="6">
        <row r="9">
          <cell r="B9">
            <v>3011552772</v>
          </cell>
          <cell r="C9">
            <v>6436700000</v>
          </cell>
        </row>
        <row r="12">
          <cell r="B12">
            <v>36294670</v>
          </cell>
          <cell r="C12">
            <v>40200000</v>
          </cell>
        </row>
        <row r="16">
          <cell r="B16">
            <v>103923</v>
          </cell>
          <cell r="C16">
            <v>44000</v>
          </cell>
        </row>
        <row r="19">
          <cell r="B19">
            <v>2646434271</v>
          </cell>
          <cell r="C19">
            <v>6310487000</v>
          </cell>
        </row>
        <row r="22">
          <cell r="B22">
            <v>3854782</v>
          </cell>
          <cell r="C22">
            <v>4860000</v>
          </cell>
        </row>
        <row r="26">
          <cell r="B26">
            <v>1588425310</v>
          </cell>
          <cell r="C26">
            <v>975467000</v>
          </cell>
        </row>
        <row r="27">
          <cell r="B27">
            <v>2126103</v>
          </cell>
          <cell r="C27">
            <v>3655000</v>
          </cell>
        </row>
        <row r="28">
          <cell r="B28">
            <v>48800</v>
          </cell>
          <cell r="C28">
            <v>100000</v>
          </cell>
        </row>
        <row r="32">
          <cell r="B32">
            <v>1030326</v>
          </cell>
          <cell r="C32">
            <v>996000</v>
          </cell>
        </row>
        <row r="33">
          <cell r="B33">
            <v>1184653</v>
          </cell>
          <cell r="C33">
            <v>0</v>
          </cell>
        </row>
        <row r="35">
          <cell r="B35">
            <v>387157830</v>
          </cell>
          <cell r="C35">
            <v>361572000</v>
          </cell>
        </row>
        <row r="36">
          <cell r="B36">
            <v>1115157695</v>
          </cell>
          <cell r="C36">
            <v>310099000</v>
          </cell>
        </row>
        <row r="38">
          <cell r="C38">
            <v>0</v>
          </cell>
        </row>
        <row r="39">
          <cell r="C39">
            <v>0</v>
          </cell>
        </row>
      </sheetData>
      <sheetData sheetId="7">
        <row r="12">
          <cell r="B12">
            <v>189706904</v>
          </cell>
          <cell r="C12">
            <v>171112000</v>
          </cell>
        </row>
        <row r="26">
          <cell r="B26">
            <v>2471320</v>
          </cell>
          <cell r="C26">
            <v>3194000</v>
          </cell>
        </row>
        <row r="27">
          <cell r="B27">
            <v>1007800</v>
          </cell>
          <cell r="C27">
            <v>1322000</v>
          </cell>
        </row>
        <row r="32">
          <cell r="B32">
            <v>61167678</v>
          </cell>
          <cell r="C32">
            <v>49344000</v>
          </cell>
        </row>
        <row r="38">
          <cell r="C38">
            <v>0</v>
          </cell>
        </row>
        <row r="39">
          <cell r="C39">
            <v>0</v>
          </cell>
        </row>
      </sheetData>
      <sheetData sheetId="8">
        <row r="13">
          <cell r="B13">
            <v>8794255506</v>
          </cell>
          <cell r="C13">
            <v>8181691000</v>
          </cell>
        </row>
        <row r="16">
          <cell r="B16">
            <v>430992158</v>
          </cell>
          <cell r="C16">
            <v>531394000</v>
          </cell>
        </row>
        <row r="20">
          <cell r="B20">
            <v>880963738</v>
          </cell>
          <cell r="C20">
            <v>932845000</v>
          </cell>
        </row>
        <row r="23">
          <cell r="B23">
            <v>7180543221</v>
          </cell>
          <cell r="C23">
            <v>6998312000</v>
          </cell>
        </row>
        <row r="25">
          <cell r="B25">
            <v>4595928</v>
          </cell>
          <cell r="C25">
            <v>5131000</v>
          </cell>
        </row>
        <row r="27">
          <cell r="B27">
            <v>510084271</v>
          </cell>
          <cell r="C27">
            <v>526405000</v>
          </cell>
        </row>
        <row r="32">
          <cell r="B32">
            <v>114241479</v>
          </cell>
          <cell r="C32">
            <v>93944000</v>
          </cell>
        </row>
        <row r="33">
          <cell r="B33">
            <v>168663467</v>
          </cell>
          <cell r="C33">
            <v>178979000</v>
          </cell>
        </row>
        <row r="36">
          <cell r="B36">
            <v>46206564</v>
          </cell>
          <cell r="C36">
            <v>48380000</v>
          </cell>
        </row>
        <row r="38">
          <cell r="C38">
            <v>0</v>
          </cell>
        </row>
        <row r="39">
          <cell r="C39">
            <v>0</v>
          </cell>
        </row>
      </sheetData>
      <sheetData sheetId="9">
        <row r="13">
          <cell r="B13">
            <v>3223876219</v>
          </cell>
          <cell r="C13">
            <v>2948752000</v>
          </cell>
        </row>
        <row r="16">
          <cell r="B16">
            <v>188239737</v>
          </cell>
          <cell r="C16">
            <v>207200000</v>
          </cell>
        </row>
        <row r="20">
          <cell r="B20">
            <v>381253981</v>
          </cell>
          <cell r="C20">
            <v>389288000</v>
          </cell>
        </row>
        <row r="23">
          <cell r="B23">
            <v>2678726508</v>
          </cell>
          <cell r="C23">
            <v>2566511000</v>
          </cell>
        </row>
        <row r="27">
          <cell r="B27">
            <v>185584533</v>
          </cell>
          <cell r="C27">
            <v>192430000</v>
          </cell>
        </row>
        <row r="29">
          <cell r="B29">
            <v>2735824</v>
          </cell>
          <cell r="C29">
            <v>7650000</v>
          </cell>
        </row>
        <row r="32">
          <cell r="B32">
            <v>31371311</v>
          </cell>
          <cell r="C32">
            <v>23328000</v>
          </cell>
        </row>
        <row r="33">
          <cell r="B33">
            <v>43018835</v>
          </cell>
          <cell r="C33">
            <v>49849000</v>
          </cell>
        </row>
        <row r="36">
          <cell r="B36">
            <v>14756804</v>
          </cell>
          <cell r="C36">
            <v>31247000</v>
          </cell>
        </row>
        <row r="38">
          <cell r="C38">
            <v>0</v>
          </cell>
        </row>
        <row r="39">
          <cell r="C39">
            <v>0</v>
          </cell>
        </row>
      </sheetData>
      <sheetData sheetId="10">
        <row r="13">
          <cell r="B13">
            <v>589932101</v>
          </cell>
          <cell r="C13">
            <v>559671000</v>
          </cell>
        </row>
        <row r="16">
          <cell r="B16">
            <v>63570327</v>
          </cell>
          <cell r="C16">
            <v>61491000</v>
          </cell>
        </row>
        <row r="20">
          <cell r="B20">
            <v>16778559</v>
          </cell>
          <cell r="C20">
            <v>10000000</v>
          </cell>
        </row>
        <row r="23">
          <cell r="B23">
            <v>602535611</v>
          </cell>
          <cell r="C23">
            <v>567580000</v>
          </cell>
        </row>
        <row r="27">
          <cell r="B27">
            <v>28828511</v>
          </cell>
          <cell r="C27">
            <v>35025000</v>
          </cell>
        </row>
        <row r="28">
          <cell r="B28">
            <v>0</v>
          </cell>
          <cell r="C28">
            <v>13253000</v>
          </cell>
        </row>
        <row r="29">
          <cell r="B29">
            <v>26709</v>
          </cell>
          <cell r="C29">
            <v>16000</v>
          </cell>
        </row>
        <row r="32">
          <cell r="B32">
            <v>502066</v>
          </cell>
          <cell r="C32">
            <v>500000</v>
          </cell>
        </row>
        <row r="33">
          <cell r="B33">
            <v>6912058</v>
          </cell>
          <cell r="C33">
            <v>6290000</v>
          </cell>
        </row>
        <row r="36">
          <cell r="B36">
            <v>2686976.03</v>
          </cell>
          <cell r="C36">
            <v>5797000</v>
          </cell>
        </row>
        <row r="38">
          <cell r="C38">
            <v>0</v>
          </cell>
        </row>
        <row r="39">
          <cell r="C39">
            <v>0</v>
          </cell>
        </row>
      </sheetData>
      <sheetData sheetId="11">
        <row r="8">
          <cell r="B8">
            <v>49627653</v>
          </cell>
          <cell r="C8">
            <v>68316000</v>
          </cell>
        </row>
        <row r="10">
          <cell r="B10">
            <v>72229071</v>
          </cell>
          <cell r="C10">
            <v>43402000</v>
          </cell>
        </row>
        <row r="16">
          <cell r="B16">
            <v>724377560</v>
          </cell>
          <cell r="C16">
            <v>710410000</v>
          </cell>
        </row>
        <row r="18">
          <cell r="B18">
            <v>490931582</v>
          </cell>
          <cell r="C18">
            <v>427317732</v>
          </cell>
        </row>
        <row r="20">
          <cell r="B20">
            <v>68593860</v>
          </cell>
          <cell r="C20">
            <v>44337650</v>
          </cell>
        </row>
        <row r="27">
          <cell r="B27">
            <v>401883287</v>
          </cell>
          <cell r="C27">
            <v>322240338</v>
          </cell>
        </row>
        <row r="28">
          <cell r="B28">
            <v>36966237</v>
          </cell>
          <cell r="C28">
            <v>36751000</v>
          </cell>
        </row>
        <row r="29">
          <cell r="B29">
            <v>3071162</v>
          </cell>
          <cell r="C29">
            <v>5675008</v>
          </cell>
        </row>
        <row r="32">
          <cell r="B32">
            <v>3872216</v>
          </cell>
          <cell r="C32">
            <v>1188000</v>
          </cell>
        </row>
        <row r="33">
          <cell r="B33">
            <v>32576423</v>
          </cell>
          <cell r="C33">
            <v>302376000</v>
          </cell>
        </row>
        <row r="36">
          <cell r="B36">
            <v>21210</v>
          </cell>
        </row>
        <row r="38">
          <cell r="C38">
            <v>0</v>
          </cell>
        </row>
        <row r="39">
          <cell r="C39">
            <v>0</v>
          </cell>
        </row>
      </sheetData>
      <sheetData sheetId="12">
        <row r="10">
          <cell r="B10">
            <v>667272003</v>
          </cell>
          <cell r="C10">
            <v>534865000</v>
          </cell>
        </row>
        <row r="16">
          <cell r="B16">
            <v>3829307099</v>
          </cell>
          <cell r="C16">
            <v>3748788000</v>
          </cell>
        </row>
        <row r="20">
          <cell r="B20">
            <v>3511813121</v>
          </cell>
          <cell r="C20">
            <v>3305709000</v>
          </cell>
        </row>
        <row r="25">
          <cell r="B25">
            <v>57472537</v>
          </cell>
          <cell r="C25">
            <v>56831000</v>
          </cell>
        </row>
        <row r="27">
          <cell r="B27">
            <v>896817218</v>
          </cell>
          <cell r="C27">
            <v>890932000</v>
          </cell>
        </row>
        <row r="28">
          <cell r="B28">
            <v>45000</v>
          </cell>
          <cell r="C28">
            <v>528000</v>
          </cell>
        </row>
        <row r="29">
          <cell r="B29">
            <v>8874440</v>
          </cell>
          <cell r="C29">
            <v>12106000</v>
          </cell>
        </row>
        <row r="32">
          <cell r="B32">
            <v>3775829</v>
          </cell>
          <cell r="C32">
            <v>931000</v>
          </cell>
        </row>
        <row r="33">
          <cell r="B33">
            <v>67898005</v>
          </cell>
          <cell r="C33">
            <v>47808000</v>
          </cell>
        </row>
        <row r="36">
          <cell r="B36">
            <v>22477874</v>
          </cell>
          <cell r="C36">
            <v>35070000</v>
          </cell>
        </row>
        <row r="38">
          <cell r="C38">
            <v>0</v>
          </cell>
        </row>
        <row r="39">
          <cell r="C39">
            <v>0</v>
          </cell>
        </row>
      </sheetData>
      <sheetData sheetId="13">
        <row r="8">
          <cell r="B8">
            <v>203499418</v>
          </cell>
          <cell r="C8">
            <v>217848000</v>
          </cell>
        </row>
        <row r="9">
          <cell r="B9">
            <v>98159593</v>
          </cell>
          <cell r="C9">
            <v>54783000</v>
          </cell>
        </row>
        <row r="18">
          <cell r="B18">
            <v>109289684</v>
          </cell>
          <cell r="C18">
            <v>118832000</v>
          </cell>
        </row>
        <row r="19">
          <cell r="B19">
            <v>79242312</v>
          </cell>
          <cell r="C19">
            <v>42501000</v>
          </cell>
        </row>
        <row r="26">
          <cell r="B26">
            <v>1319627</v>
          </cell>
          <cell r="C26">
            <v>1886000</v>
          </cell>
        </row>
        <row r="27">
          <cell r="B27">
            <v>5362578</v>
          </cell>
          <cell r="C27">
            <v>6372000</v>
          </cell>
        </row>
        <row r="32">
          <cell r="B32">
            <v>33146144</v>
          </cell>
          <cell r="C32">
            <v>28611000</v>
          </cell>
        </row>
        <row r="33">
          <cell r="B33">
            <v>229748</v>
          </cell>
          <cell r="C33">
            <v>137000</v>
          </cell>
        </row>
        <row r="36">
          <cell r="B36">
            <v>81661085</v>
          </cell>
          <cell r="C36">
            <v>89901000</v>
          </cell>
        </row>
        <row r="38">
          <cell r="C38">
            <v>0</v>
          </cell>
        </row>
        <row r="39">
          <cell r="C39">
            <v>0</v>
          </cell>
        </row>
      </sheetData>
      <sheetData sheetId="14">
        <row r="8">
          <cell r="B8">
            <v>1281180558</v>
          </cell>
          <cell r="C8">
            <v>1324135000</v>
          </cell>
        </row>
        <row r="9">
          <cell r="B9">
            <v>20179272</v>
          </cell>
          <cell r="C9">
            <v>26113000</v>
          </cell>
        </row>
        <row r="11">
          <cell r="B11">
            <v>346866735</v>
          </cell>
          <cell r="C11">
            <v>238755000</v>
          </cell>
        </row>
        <row r="12">
          <cell r="B12">
            <v>905530542</v>
          </cell>
          <cell r="C12">
            <v>1616513000</v>
          </cell>
        </row>
        <row r="13">
          <cell r="B13">
            <v>16126078</v>
          </cell>
          <cell r="C13">
            <v>17750000</v>
          </cell>
        </row>
        <row r="16">
          <cell r="B16">
            <v>281013892</v>
          </cell>
          <cell r="C16">
            <v>81649000</v>
          </cell>
        </row>
        <row r="18">
          <cell r="B18">
            <v>1915598469.35</v>
          </cell>
          <cell r="C18">
            <v>2039135000</v>
          </cell>
        </row>
        <row r="19">
          <cell r="B19">
            <v>6277704</v>
          </cell>
          <cell r="C19">
            <v>13750000</v>
          </cell>
        </row>
        <row r="21">
          <cell r="B21">
            <v>13221789</v>
          </cell>
          <cell r="C21">
            <v>16967000</v>
          </cell>
        </row>
        <row r="22">
          <cell r="B22">
            <v>175490631</v>
          </cell>
          <cell r="C22">
            <v>202292000</v>
          </cell>
        </row>
        <row r="23">
          <cell r="B23">
            <v>22111402.44</v>
          </cell>
          <cell r="C23">
            <v>26866000</v>
          </cell>
        </row>
        <row r="26">
          <cell r="B26">
            <v>80794459</v>
          </cell>
          <cell r="C26">
            <v>99365000</v>
          </cell>
        </row>
        <row r="27">
          <cell r="B27">
            <v>57703799</v>
          </cell>
          <cell r="C27">
            <v>67201000</v>
          </cell>
        </row>
        <row r="29">
          <cell r="B29">
            <v>2661430</v>
          </cell>
          <cell r="C29">
            <v>2680000</v>
          </cell>
        </row>
        <row r="32">
          <cell r="B32">
            <v>131499354</v>
          </cell>
          <cell r="C32">
            <v>47337000</v>
          </cell>
        </row>
        <row r="33">
          <cell r="B33">
            <v>305264872.45</v>
          </cell>
          <cell r="C33">
            <v>216131000</v>
          </cell>
        </row>
        <row r="35">
          <cell r="B35">
            <v>949416799</v>
          </cell>
          <cell r="C35">
            <v>1117738000</v>
          </cell>
        </row>
        <row r="36">
          <cell r="B36">
            <v>12665780.67</v>
          </cell>
          <cell r="C36">
            <v>1105000</v>
          </cell>
        </row>
        <row r="39">
          <cell r="C39">
            <v>0</v>
          </cell>
        </row>
      </sheetData>
      <sheetData sheetId="15">
        <row r="8">
          <cell r="B8">
            <v>13831026</v>
          </cell>
          <cell r="C8">
            <v>16397000</v>
          </cell>
        </row>
        <row r="9">
          <cell r="B9">
            <v>2996762149</v>
          </cell>
          <cell r="C9">
            <v>1683256000</v>
          </cell>
        </row>
        <row r="11">
          <cell r="C11">
            <v>9500000</v>
          </cell>
        </row>
        <row r="14">
          <cell r="B14">
            <v>483404364</v>
          </cell>
          <cell r="C14">
            <v>551000000</v>
          </cell>
        </row>
        <row r="16">
          <cell r="B16">
            <v>74541905</v>
          </cell>
          <cell r="C16">
            <v>16500000</v>
          </cell>
        </row>
        <row r="18">
          <cell r="B18">
            <v>30352096</v>
          </cell>
          <cell r="C18">
            <v>38841000</v>
          </cell>
        </row>
        <row r="19">
          <cell r="B19">
            <v>1276536351</v>
          </cell>
          <cell r="C19">
            <v>1178308000</v>
          </cell>
        </row>
        <row r="26">
          <cell r="B26">
            <v>69105321</v>
          </cell>
          <cell r="C26">
            <v>411192000</v>
          </cell>
        </row>
        <row r="27">
          <cell r="B27">
            <v>53609348</v>
          </cell>
          <cell r="C27">
            <v>66448000</v>
          </cell>
        </row>
        <row r="29">
          <cell r="B29">
            <v>33328376</v>
          </cell>
          <cell r="C29">
            <v>72335000</v>
          </cell>
        </row>
        <row r="32">
          <cell r="B32">
            <v>79086157</v>
          </cell>
          <cell r="C32">
            <v>46920000</v>
          </cell>
        </row>
        <row r="33">
          <cell r="B33">
            <v>33553723</v>
          </cell>
          <cell r="C33">
            <v>6010000</v>
          </cell>
        </row>
        <row r="36">
          <cell r="B36">
            <v>75772311</v>
          </cell>
          <cell r="C36">
            <v>97965000</v>
          </cell>
        </row>
        <row r="38">
          <cell r="C38">
            <v>0</v>
          </cell>
        </row>
        <row r="39">
          <cell r="C39">
            <v>0</v>
          </cell>
        </row>
      </sheetData>
      <sheetData sheetId="16">
        <row r="8">
          <cell r="B8">
            <v>15898395206</v>
          </cell>
          <cell r="C8">
            <v>16972656000</v>
          </cell>
        </row>
        <row r="9">
          <cell r="B9">
            <v>34590924</v>
          </cell>
          <cell r="C9">
            <v>0</v>
          </cell>
        </row>
        <row r="11">
          <cell r="B11">
            <v>3494003869</v>
          </cell>
          <cell r="C11">
            <v>3241664000</v>
          </cell>
        </row>
        <row r="16">
          <cell r="B16">
            <v>1627015098</v>
          </cell>
          <cell r="C16">
            <v>1751009000</v>
          </cell>
        </row>
        <row r="18">
          <cell r="B18">
            <v>7969031147.88</v>
          </cell>
          <cell r="C18">
            <v>9848833000</v>
          </cell>
        </row>
        <row r="19">
          <cell r="B19">
            <v>34590924</v>
          </cell>
          <cell r="C19">
            <v>0</v>
          </cell>
        </row>
        <row r="21">
          <cell r="B21">
            <v>5542260</v>
          </cell>
        </row>
        <row r="26">
          <cell r="B26">
            <v>334581288</v>
          </cell>
          <cell r="C26">
            <v>683246000</v>
          </cell>
        </row>
        <row r="27">
          <cell r="B27">
            <v>688346300</v>
          </cell>
          <cell r="C27">
            <v>886584000</v>
          </cell>
        </row>
        <row r="29">
          <cell r="B29">
            <v>25000000</v>
          </cell>
          <cell r="C29">
            <v>25000000</v>
          </cell>
        </row>
        <row r="32">
          <cell r="B32">
            <v>164369292</v>
          </cell>
          <cell r="C32">
            <v>130373000</v>
          </cell>
        </row>
        <row r="33">
          <cell r="B33">
            <v>776878387</v>
          </cell>
          <cell r="C33">
            <v>588912000</v>
          </cell>
        </row>
        <row r="35">
          <cell r="B35">
            <v>4845719940</v>
          </cell>
          <cell r="C35">
            <v>4828212000</v>
          </cell>
        </row>
        <row r="36">
          <cell r="B36">
            <v>12375769</v>
          </cell>
          <cell r="C36">
            <v>34398000</v>
          </cell>
        </row>
        <row r="38">
          <cell r="C38">
            <v>0</v>
          </cell>
        </row>
        <row r="39">
          <cell r="C39">
            <v>0</v>
          </cell>
        </row>
      </sheetData>
      <sheetData sheetId="17">
        <row r="8">
          <cell r="B8">
            <v>1255008366</v>
          </cell>
          <cell r="C8">
            <v>1052134000</v>
          </cell>
        </row>
        <row r="9">
          <cell r="B9">
            <v>66827258</v>
          </cell>
          <cell r="C9">
            <v>57698000</v>
          </cell>
        </row>
        <row r="11">
          <cell r="B11">
            <v>29060311</v>
          </cell>
          <cell r="C11">
            <v>27872000</v>
          </cell>
        </row>
        <row r="12">
          <cell r="B12">
            <v>28986564</v>
          </cell>
          <cell r="C12">
            <v>9660000</v>
          </cell>
        </row>
        <row r="16">
          <cell r="B16">
            <v>118766943</v>
          </cell>
          <cell r="C16">
            <v>115548000</v>
          </cell>
        </row>
        <row r="18">
          <cell r="B18">
            <v>1234748482</v>
          </cell>
          <cell r="C18">
            <v>999469000</v>
          </cell>
        </row>
        <row r="19">
          <cell r="B19">
            <v>46653434</v>
          </cell>
          <cell r="C19">
            <v>34557000</v>
          </cell>
        </row>
        <row r="21">
          <cell r="B21">
            <v>85019</v>
          </cell>
          <cell r="C21">
            <v>114000</v>
          </cell>
        </row>
        <row r="25">
          <cell r="B25">
            <v>28762291</v>
          </cell>
          <cell r="C25">
            <v>37364000</v>
          </cell>
        </row>
        <row r="26">
          <cell r="B26">
            <v>3955676</v>
          </cell>
          <cell r="C26">
            <v>3763000</v>
          </cell>
        </row>
        <row r="27">
          <cell r="B27">
            <v>83577802</v>
          </cell>
          <cell r="C27">
            <v>95776000</v>
          </cell>
        </row>
        <row r="28">
          <cell r="B28">
            <v>57132</v>
          </cell>
          <cell r="C28">
            <v>177000</v>
          </cell>
        </row>
        <row r="29">
          <cell r="B29">
            <v>23725678</v>
          </cell>
          <cell r="C29">
            <v>54237000</v>
          </cell>
        </row>
        <row r="32">
          <cell r="B32">
            <v>55802506</v>
          </cell>
          <cell r="C32">
            <v>14375000</v>
          </cell>
        </row>
        <row r="33">
          <cell r="B33">
            <v>154130128</v>
          </cell>
          <cell r="C33">
            <v>111367000</v>
          </cell>
        </row>
        <row r="35">
          <cell r="B35">
            <v>35643</v>
          </cell>
          <cell r="C35">
            <v>0</v>
          </cell>
        </row>
        <row r="36">
          <cell r="B36">
            <v>127629890</v>
          </cell>
          <cell r="C36">
            <v>134477000</v>
          </cell>
        </row>
        <row r="38">
          <cell r="C38">
            <v>0</v>
          </cell>
        </row>
        <row r="39">
          <cell r="C39">
            <v>0</v>
          </cell>
        </row>
      </sheetData>
      <sheetData sheetId="18">
        <row r="13">
          <cell r="B13">
            <v>16698607896</v>
          </cell>
          <cell r="C13">
            <v>15885390000</v>
          </cell>
        </row>
        <row r="16">
          <cell r="B16">
            <v>2052044666</v>
          </cell>
          <cell r="C16">
            <v>2130370000</v>
          </cell>
        </row>
        <row r="23">
          <cell r="B23">
            <v>16125761645</v>
          </cell>
          <cell r="C23">
            <v>15786810000</v>
          </cell>
        </row>
        <row r="25">
          <cell r="B25">
            <v>71767751</v>
          </cell>
          <cell r="C25">
            <v>87994000</v>
          </cell>
        </row>
        <row r="27">
          <cell r="B27">
            <v>1089132945</v>
          </cell>
          <cell r="C27">
            <v>1135256000</v>
          </cell>
        </row>
        <row r="28">
          <cell r="B28">
            <v>1554418561</v>
          </cell>
          <cell r="C28">
            <v>1474765000</v>
          </cell>
        </row>
        <row r="32">
          <cell r="B32">
            <v>156070203</v>
          </cell>
          <cell r="C32">
            <v>110030000</v>
          </cell>
        </row>
        <row r="33">
          <cell r="B33">
            <v>737712222</v>
          </cell>
          <cell r="C33">
            <v>672450000</v>
          </cell>
        </row>
        <row r="36">
          <cell r="B36">
            <v>205445290</v>
          </cell>
          <cell r="C36">
            <v>115816000</v>
          </cell>
        </row>
        <row r="38">
          <cell r="C38">
            <v>0</v>
          </cell>
        </row>
        <row r="39">
          <cell r="C39">
            <v>0</v>
          </cell>
        </row>
      </sheetData>
      <sheetData sheetId="19">
        <row r="8">
          <cell r="B8">
            <v>1821119142</v>
          </cell>
          <cell r="C8">
            <v>2160564000</v>
          </cell>
        </row>
        <row r="11">
          <cell r="B11">
            <v>2121403512</v>
          </cell>
          <cell r="C11">
            <v>2372043000</v>
          </cell>
        </row>
        <row r="18">
          <cell r="B18">
            <v>775763233</v>
          </cell>
          <cell r="C18">
            <v>1146654000</v>
          </cell>
        </row>
        <row r="21">
          <cell r="B21">
            <v>1079057045</v>
          </cell>
          <cell r="C21">
            <v>1253381000</v>
          </cell>
        </row>
        <row r="29">
          <cell r="B29">
            <v>18939180</v>
          </cell>
          <cell r="C29">
            <v>14468000</v>
          </cell>
        </row>
        <row r="32">
          <cell r="B32">
            <v>5040625</v>
          </cell>
          <cell r="C32">
            <v>4300000</v>
          </cell>
        </row>
        <row r="33">
          <cell r="B33">
            <v>139187165</v>
          </cell>
          <cell r="C33">
            <v>23474000</v>
          </cell>
        </row>
        <row r="35">
          <cell r="B35">
            <v>938061638</v>
          </cell>
          <cell r="C35">
            <v>1058785000</v>
          </cell>
        </row>
        <row r="36">
          <cell r="B36">
            <v>33645782</v>
          </cell>
          <cell r="C36">
            <v>6462000</v>
          </cell>
        </row>
        <row r="38">
          <cell r="C38">
            <v>0</v>
          </cell>
        </row>
        <row r="39">
          <cell r="C39">
            <v>0</v>
          </cell>
        </row>
      </sheetData>
      <sheetData sheetId="20">
        <row r="9">
          <cell r="B9">
            <v>59064297</v>
          </cell>
          <cell r="C9">
            <v>50352000</v>
          </cell>
        </row>
        <row r="16">
          <cell r="B16">
            <v>14658149</v>
          </cell>
          <cell r="C16">
            <v>13187000</v>
          </cell>
        </row>
        <row r="19">
          <cell r="B19">
            <v>49404120</v>
          </cell>
          <cell r="C19">
            <v>43240000</v>
          </cell>
        </row>
        <row r="25">
          <cell r="B25">
            <v>9305620</v>
          </cell>
          <cell r="C25">
            <v>10985000</v>
          </cell>
        </row>
        <row r="26">
          <cell r="B26">
            <v>6730847</v>
          </cell>
          <cell r="C26">
            <v>7231000</v>
          </cell>
        </row>
        <row r="27">
          <cell r="B27">
            <v>3439307</v>
          </cell>
          <cell r="C27">
            <v>3841000</v>
          </cell>
        </row>
        <row r="32">
          <cell r="B32">
            <v>6812388</v>
          </cell>
          <cell r="C32">
            <v>6470000</v>
          </cell>
        </row>
        <row r="33">
          <cell r="B33">
            <v>2002298</v>
          </cell>
          <cell r="C33">
            <v>704000</v>
          </cell>
        </row>
        <row r="36">
          <cell r="B36">
            <v>308165</v>
          </cell>
          <cell r="C36">
            <v>374000</v>
          </cell>
        </row>
        <row r="38">
          <cell r="C38">
            <v>0</v>
          </cell>
        </row>
        <row r="39">
          <cell r="C39">
            <v>0</v>
          </cell>
        </row>
      </sheetData>
      <sheetData sheetId="21">
        <row r="13">
          <cell r="B13">
            <v>10414644908</v>
          </cell>
          <cell r="C13">
            <v>10057778000</v>
          </cell>
        </row>
        <row r="16">
          <cell r="B16">
            <v>2216421361</v>
          </cell>
          <cell r="C16">
            <v>2444156000</v>
          </cell>
        </row>
        <row r="23">
          <cell r="B23">
            <v>10875364014.08</v>
          </cell>
          <cell r="C23">
            <v>10796210000</v>
          </cell>
        </row>
        <row r="25">
          <cell r="B25">
            <v>13409191</v>
          </cell>
          <cell r="C25">
            <v>17928000</v>
          </cell>
        </row>
        <row r="27">
          <cell r="B27">
            <v>1094767653.79</v>
          </cell>
          <cell r="C27">
            <v>1036846000</v>
          </cell>
        </row>
        <row r="28">
          <cell r="B28">
            <v>199082022.5</v>
          </cell>
          <cell r="C28">
            <v>266075000</v>
          </cell>
        </row>
        <row r="29">
          <cell r="B29">
            <v>241389992.64</v>
          </cell>
          <cell r="C29">
            <v>240742000</v>
          </cell>
        </row>
        <row r="32">
          <cell r="B32">
            <v>72283217</v>
          </cell>
          <cell r="C32">
            <v>97834000</v>
          </cell>
        </row>
        <row r="33">
          <cell r="B33">
            <v>512362330.24</v>
          </cell>
          <cell r="C33">
            <v>154201000</v>
          </cell>
        </row>
        <row r="36">
          <cell r="B36">
            <v>371088600.65</v>
          </cell>
          <cell r="C36">
            <v>152547000</v>
          </cell>
        </row>
        <row r="38">
          <cell r="C38">
            <v>0</v>
          </cell>
        </row>
        <row r="39">
          <cell r="C39">
            <v>0</v>
          </cell>
        </row>
      </sheetData>
      <sheetData sheetId="22">
        <row r="9">
          <cell r="B9">
            <v>236594023</v>
          </cell>
          <cell r="C9">
            <v>221227000</v>
          </cell>
        </row>
        <row r="16">
          <cell r="B16">
            <v>17500</v>
          </cell>
          <cell r="C16">
            <v>15000</v>
          </cell>
        </row>
        <row r="19">
          <cell r="B19">
            <v>172422845.9</v>
          </cell>
          <cell r="C19">
            <v>155810000</v>
          </cell>
        </row>
        <row r="26">
          <cell r="B26">
            <v>2493946</v>
          </cell>
          <cell r="C26">
            <v>1803000</v>
          </cell>
        </row>
        <row r="27">
          <cell r="B27">
            <v>208033</v>
          </cell>
          <cell r="C27">
            <v>215000</v>
          </cell>
        </row>
        <row r="28">
          <cell r="B28">
            <v>1450053.5</v>
          </cell>
          <cell r="C28">
            <v>1327000</v>
          </cell>
        </row>
        <row r="32">
          <cell r="B32">
            <v>2050219</v>
          </cell>
          <cell r="C32">
            <v>1620000</v>
          </cell>
        </row>
        <row r="33">
          <cell r="B33">
            <v>40083.6</v>
          </cell>
          <cell r="C33">
            <v>130000</v>
          </cell>
        </row>
        <row r="36">
          <cell r="B36">
            <v>253909.5</v>
          </cell>
          <cell r="C36">
            <v>244000</v>
          </cell>
        </row>
        <row r="38">
          <cell r="C38">
            <v>0</v>
          </cell>
        </row>
        <row r="39">
          <cell r="C39">
            <v>0</v>
          </cell>
        </row>
      </sheetData>
      <sheetData sheetId="23">
        <row r="9">
          <cell r="B9">
            <v>76650396</v>
          </cell>
          <cell r="C9">
            <v>69834000</v>
          </cell>
        </row>
        <row r="19">
          <cell r="B19">
            <v>51979619.27</v>
          </cell>
          <cell r="C19">
            <v>46223000</v>
          </cell>
        </row>
        <row r="26">
          <cell r="B26">
            <v>710036.6</v>
          </cell>
          <cell r="C26">
            <v>2451000</v>
          </cell>
        </row>
        <row r="27">
          <cell r="B27">
            <v>1301095</v>
          </cell>
          <cell r="C27">
            <v>1545000</v>
          </cell>
        </row>
        <row r="28">
          <cell r="C28">
            <v>100000</v>
          </cell>
        </row>
        <row r="32">
          <cell r="B32">
            <v>2888091</v>
          </cell>
          <cell r="C32">
            <v>2428000</v>
          </cell>
        </row>
        <row r="33">
          <cell r="B33">
            <v>177454</v>
          </cell>
        </row>
        <row r="36">
          <cell r="B36">
            <v>30845455.83</v>
          </cell>
        </row>
        <row r="38">
          <cell r="C38">
            <v>0</v>
          </cell>
        </row>
        <row r="39">
          <cell r="C39">
            <v>0</v>
          </cell>
        </row>
      </sheetData>
      <sheetData sheetId="24">
        <row r="12">
          <cell r="B12">
            <v>11208874</v>
          </cell>
          <cell r="C12">
            <v>12670000</v>
          </cell>
        </row>
        <row r="14">
          <cell r="B14">
            <v>115625380</v>
          </cell>
          <cell r="C14">
            <v>205000000</v>
          </cell>
        </row>
        <row r="16">
          <cell r="B16">
            <v>325681800</v>
          </cell>
          <cell r="C16">
            <v>183800000</v>
          </cell>
        </row>
        <row r="22">
          <cell r="B22">
            <v>6611016</v>
          </cell>
          <cell r="C22">
            <v>10510000</v>
          </cell>
        </row>
        <row r="26">
          <cell r="B26">
            <v>164413162</v>
          </cell>
          <cell r="C26">
            <v>169219000</v>
          </cell>
        </row>
        <row r="27">
          <cell r="B27">
            <v>747596</v>
          </cell>
          <cell r="C27">
            <v>1170000</v>
          </cell>
        </row>
        <row r="32">
          <cell r="B32">
            <v>14520612</v>
          </cell>
          <cell r="C32">
            <v>12100000</v>
          </cell>
        </row>
        <row r="33">
          <cell r="B33">
            <v>12845266</v>
          </cell>
          <cell r="C33">
            <v>7000000</v>
          </cell>
        </row>
        <row r="36">
          <cell r="B36">
            <v>9258239</v>
          </cell>
        </row>
        <row r="38">
          <cell r="C38">
            <v>0</v>
          </cell>
        </row>
        <row r="39">
          <cell r="C39">
            <v>0</v>
          </cell>
        </row>
      </sheetData>
      <sheetData sheetId="79">
        <row r="8">
          <cell r="BK8">
            <v>64749620</v>
          </cell>
        </row>
        <row r="9">
          <cell r="BK9">
            <v>76308329</v>
          </cell>
        </row>
        <row r="10">
          <cell r="BK10">
            <v>9992977446</v>
          </cell>
        </row>
        <row r="11">
          <cell r="BK11">
            <v>28806304</v>
          </cell>
        </row>
        <row r="12">
          <cell r="BK12">
            <v>0</v>
          </cell>
        </row>
        <row r="13">
          <cell r="BK13">
            <v>52137337</v>
          </cell>
        </row>
        <row r="14">
          <cell r="BK14">
            <v>0</v>
          </cell>
        </row>
        <row r="15">
          <cell r="BK15">
            <v>0</v>
          </cell>
        </row>
        <row r="16">
          <cell r="BK16">
            <v>23265261229</v>
          </cell>
        </row>
        <row r="18">
          <cell r="BK18">
            <v>100784848</v>
          </cell>
        </row>
        <row r="19">
          <cell r="BK19">
            <v>80983935</v>
          </cell>
        </row>
        <row r="20">
          <cell r="BK20">
            <v>28166674452</v>
          </cell>
        </row>
        <row r="21">
          <cell r="BK21">
            <v>0</v>
          </cell>
        </row>
        <row r="22">
          <cell r="BK22">
            <v>0</v>
          </cell>
        </row>
        <row r="23">
          <cell r="BK23">
            <v>41338250</v>
          </cell>
        </row>
        <row r="24">
          <cell r="BK24">
            <v>0</v>
          </cell>
        </row>
        <row r="25">
          <cell r="BK25">
            <v>1541930021</v>
          </cell>
        </row>
        <row r="26">
          <cell r="BK26">
            <v>2937029</v>
          </cell>
        </row>
        <row r="27">
          <cell r="BK27">
            <v>6894587117</v>
          </cell>
        </row>
        <row r="28">
          <cell r="BK28">
            <v>387413176</v>
          </cell>
        </row>
        <row r="29">
          <cell r="BK29">
            <v>300419631</v>
          </cell>
        </row>
        <row r="32">
          <cell r="BK32">
            <v>0</v>
          </cell>
        </row>
        <row r="33">
          <cell r="BK33">
            <v>428729753</v>
          </cell>
        </row>
        <row r="35">
          <cell r="BK35">
            <v>142500</v>
          </cell>
        </row>
        <row r="36">
          <cell r="BK36">
            <v>501761775</v>
          </cell>
        </row>
        <row r="38">
          <cell r="BK38">
            <v>0</v>
          </cell>
        </row>
        <row r="39">
          <cell r="BK39">
            <v>0</v>
          </cell>
        </row>
      </sheetData>
      <sheetData sheetId="80">
        <row r="8">
          <cell r="BK8">
            <v>105863000</v>
          </cell>
        </row>
        <row r="9">
          <cell r="BK9">
            <v>57011000</v>
          </cell>
        </row>
        <row r="10">
          <cell r="BK10">
            <v>9899864000</v>
          </cell>
        </row>
        <row r="11">
          <cell r="BK11">
            <v>16463000</v>
          </cell>
        </row>
        <row r="12">
          <cell r="BK12">
            <v>0</v>
          </cell>
        </row>
        <row r="13">
          <cell r="BK13">
            <v>45366000</v>
          </cell>
        </row>
        <row r="14">
          <cell r="BK14">
            <v>0</v>
          </cell>
        </row>
        <row r="15">
          <cell r="BK15">
            <v>0</v>
          </cell>
        </row>
        <row r="16">
          <cell r="BK16">
            <v>20590233000</v>
          </cell>
        </row>
        <row r="18">
          <cell r="BK18">
            <v>96181000</v>
          </cell>
        </row>
        <row r="19">
          <cell r="BK19">
            <v>57924000</v>
          </cell>
        </row>
        <row r="20">
          <cell r="BK20">
            <v>22626610500</v>
          </cell>
        </row>
        <row r="21">
          <cell r="BK21">
            <v>0</v>
          </cell>
        </row>
        <row r="22">
          <cell r="BK22">
            <v>0</v>
          </cell>
        </row>
        <row r="23">
          <cell r="BK23">
            <v>36391000</v>
          </cell>
        </row>
        <row r="24">
          <cell r="BK24">
            <v>0</v>
          </cell>
        </row>
        <row r="25">
          <cell r="BK25">
            <v>1476768000</v>
          </cell>
        </row>
        <row r="26">
          <cell r="BK26">
            <v>1596000</v>
          </cell>
        </row>
        <row r="27">
          <cell r="BK27">
            <v>6616861000</v>
          </cell>
        </row>
        <row r="28">
          <cell r="BK28">
            <v>559978000</v>
          </cell>
        </row>
        <row r="29">
          <cell r="BK29">
            <v>324500000</v>
          </cell>
        </row>
        <row r="32">
          <cell r="BK32">
            <v>0</v>
          </cell>
        </row>
        <row r="33">
          <cell r="BK33">
            <v>259732000</v>
          </cell>
        </row>
        <row r="35">
          <cell r="BK35">
            <v>150000</v>
          </cell>
        </row>
        <row r="36">
          <cell r="BK36">
            <v>272161000</v>
          </cell>
        </row>
        <row r="38">
          <cell r="BK38">
            <v>0</v>
          </cell>
        </row>
        <row r="39">
          <cell r="BK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5">
    <tabColor indexed="52"/>
  </sheetPr>
  <dimension ref="A1:E51"/>
  <sheetViews>
    <sheetView tabSelected="1" view="pageBreakPreview" zoomScaleSheetLayoutView="100" workbookViewId="0" topLeftCell="A1">
      <selection activeCell="D4" sqref="D4"/>
    </sheetView>
  </sheetViews>
  <sheetFormatPr defaultColWidth="9.00390625" defaultRowHeight="16.5"/>
  <cols>
    <col min="1" max="1" width="20.25390625" style="34" customWidth="1"/>
    <col min="2" max="2" width="20.375" style="34" customWidth="1"/>
    <col min="3" max="3" width="20.625" style="34" customWidth="1"/>
    <col min="4" max="4" width="19.375" style="34" customWidth="1"/>
    <col min="5" max="5" width="8.125" style="34" customWidth="1"/>
    <col min="6" max="16384" width="9.00390625" style="34" customWidth="1"/>
  </cols>
  <sheetData>
    <row r="1" spans="1:5" s="3" customFormat="1" ht="27.75">
      <c r="A1" s="1" t="s">
        <v>3</v>
      </c>
      <c r="B1" s="2"/>
      <c r="C1" s="2"/>
      <c r="D1" s="2"/>
      <c r="E1" s="2"/>
    </row>
    <row r="2" spans="1:5" s="3" customFormat="1" ht="27.75">
      <c r="A2" s="4"/>
      <c r="B2" s="4"/>
      <c r="C2" s="4"/>
      <c r="D2" s="4"/>
      <c r="E2" s="4"/>
    </row>
    <row r="3" spans="1:5" s="3" customFormat="1" ht="10.5" customHeight="1">
      <c r="A3" s="5"/>
      <c r="B3" s="5"/>
      <c r="C3" s="5"/>
      <c r="D3" s="5"/>
      <c r="E3" s="5"/>
    </row>
    <row r="4" spans="1:5" s="3" customFormat="1" ht="17.25" thickBot="1">
      <c r="A4" s="6"/>
      <c r="B4" s="6" t="s">
        <v>4</v>
      </c>
      <c r="C4" s="6"/>
      <c r="D4" s="6"/>
      <c r="E4" s="7" t="s">
        <v>0</v>
      </c>
    </row>
    <row r="5" spans="1:5" s="3" customFormat="1" ht="16.5">
      <c r="A5" s="8" t="s">
        <v>1</v>
      </c>
      <c r="B5" s="9" t="s">
        <v>5</v>
      </c>
      <c r="C5" s="9" t="s">
        <v>6</v>
      </c>
      <c r="D5" s="9" t="s">
        <v>7</v>
      </c>
      <c r="E5" s="10"/>
    </row>
    <row r="6" spans="1:5" s="3" customFormat="1" ht="16.5">
      <c r="A6" s="11"/>
      <c r="B6" s="12"/>
      <c r="C6" s="12"/>
      <c r="D6" s="13" t="s">
        <v>8</v>
      </c>
      <c r="E6" s="14" t="s">
        <v>2</v>
      </c>
    </row>
    <row r="7" spans="1:5" s="19" customFormat="1" ht="21.75" customHeight="1">
      <c r="A7" s="15" t="str">
        <f>'[1]國發'!A7</f>
        <v>業務收入</v>
      </c>
      <c r="B7" s="16">
        <f>SUM(B8:B16)</f>
        <v>153263177146.53</v>
      </c>
      <c r="C7" s="16">
        <f>SUM(C8:C16)</f>
        <v>152105986000</v>
      </c>
      <c r="D7" s="17">
        <f aca="true" t="shared" si="0" ref="D7:D39">B7-C7</f>
        <v>1157191146.5299988</v>
      </c>
      <c r="E7" s="18">
        <f aca="true" t="shared" si="1" ref="E7:E39">IF(C7=0,0,(D7/C7)*100)</f>
        <v>0.7607794913015448</v>
      </c>
    </row>
    <row r="8" spans="1:5" s="24" customFormat="1" ht="14.25" customHeight="1">
      <c r="A8" s="20" t="str">
        <f>'[1]國發'!A8</f>
        <v>勞務收入</v>
      </c>
      <c r="B8" s="21">
        <f>SUM('[1]國發:原住民'!B8,'[1]校務基金實際數'!BK8)</f>
        <v>25602114034.260002</v>
      </c>
      <c r="C8" s="21">
        <f>SUM('[1]國發:原住民'!C8,'[1]校務基金分配數'!BK8)</f>
        <v>28904194000</v>
      </c>
      <c r="D8" s="22">
        <f t="shared" si="0"/>
        <v>-3302079965.739998</v>
      </c>
      <c r="E8" s="23">
        <f t="shared" si="1"/>
        <v>-11.424224338308822</v>
      </c>
    </row>
    <row r="9" spans="1:5" s="24" customFormat="1" ht="14.25" customHeight="1">
      <c r="A9" s="20" t="str">
        <f>'[1]國發'!A9</f>
        <v>銷貨收入</v>
      </c>
      <c r="B9" s="21">
        <f>SUM('[1]國發:原住民'!B9,'[1]校務基金實際數'!BK9)</f>
        <v>14451119061.73</v>
      </c>
      <c r="C9" s="21">
        <f>SUM('[1]國發:原住民'!C9,'[1]校務基金分配數'!BK9)</f>
        <v>15008944000</v>
      </c>
      <c r="D9" s="22">
        <f t="shared" si="0"/>
        <v>-557824938.2700005</v>
      </c>
      <c r="E9" s="23">
        <f t="shared" si="1"/>
        <v>-3.716616827073247</v>
      </c>
    </row>
    <row r="10" spans="1:5" s="24" customFormat="1" ht="14.25" customHeight="1">
      <c r="A10" s="20" t="str">
        <f>'[1]國發'!A10</f>
        <v>教學收入</v>
      </c>
      <c r="B10" s="21">
        <f>SUM('[1]國發:原住民'!B10,'[1]校務基金實際數'!BK10)</f>
        <v>10732478520</v>
      </c>
      <c r="C10" s="21">
        <f>SUM('[1]國發:原住民'!C10,'[1]校務基金分配數'!BK10)</f>
        <v>10478131000</v>
      </c>
      <c r="D10" s="22">
        <f t="shared" si="0"/>
        <v>254347520</v>
      </c>
      <c r="E10" s="23">
        <f t="shared" si="1"/>
        <v>2.4274130567751064</v>
      </c>
    </row>
    <row r="11" spans="1:5" s="24" customFormat="1" ht="14.25" customHeight="1">
      <c r="A11" s="20" t="str">
        <f>'[1]國發'!A11</f>
        <v>租金及權利金收入</v>
      </c>
      <c r="B11" s="21">
        <f>SUM('[1]國發:原住民'!B11,'[1]校務基金實際數'!BK11)</f>
        <v>6127837892</v>
      </c>
      <c r="C11" s="21">
        <f>SUM('[1]國發:原住民'!C11,'[1]校務基金分配數'!BK11)</f>
        <v>6020546000</v>
      </c>
      <c r="D11" s="22">
        <f t="shared" si="0"/>
        <v>107291892</v>
      </c>
      <c r="E11" s="23">
        <f t="shared" si="1"/>
        <v>1.7820957102561794</v>
      </c>
    </row>
    <row r="12" spans="1:5" s="24" customFormat="1" ht="14.25" customHeight="1">
      <c r="A12" s="20" t="str">
        <f>'[1]國發'!A12</f>
        <v>投融資業務收入</v>
      </c>
      <c r="B12" s="21">
        <f>SUM('[1]國發:原住民'!B12,'[1]校務基金實際數'!BK12)</f>
        <v>8806467464</v>
      </c>
      <c r="C12" s="21">
        <f>SUM('[1]國發:原住民'!C12,'[1]校務基金分配數'!BK12)</f>
        <v>8566899000</v>
      </c>
      <c r="D12" s="22">
        <f t="shared" si="0"/>
        <v>239568464</v>
      </c>
      <c r="E12" s="23">
        <f t="shared" si="1"/>
        <v>2.796443193739065</v>
      </c>
    </row>
    <row r="13" spans="1:5" s="24" customFormat="1" ht="14.25" customHeight="1">
      <c r="A13" s="20" t="str">
        <f>'[1]國發'!A13</f>
        <v>醫療收入</v>
      </c>
      <c r="B13" s="21">
        <f>SUM('[1]國發:原住民'!B13,'[1]校務基金實際數'!BK13)</f>
        <v>46757162951</v>
      </c>
      <c r="C13" s="21">
        <f>SUM('[1]國發:原住民'!C13,'[1]校務基金分配數'!BK13)</f>
        <v>44347238000</v>
      </c>
      <c r="D13" s="22">
        <f t="shared" si="0"/>
        <v>2409924951</v>
      </c>
      <c r="E13" s="23">
        <f t="shared" si="1"/>
        <v>5.434216559326648</v>
      </c>
    </row>
    <row r="14" spans="1:5" s="24" customFormat="1" ht="14.25" customHeight="1">
      <c r="A14" s="20" t="str">
        <f>'[1]國發'!A14</f>
        <v>徵收收入</v>
      </c>
      <c r="B14" s="21">
        <f>SUM('[1]國發:原住民'!B14,'[1]校務基金實際數'!BK14)</f>
        <v>599029744</v>
      </c>
      <c r="C14" s="21">
        <f>SUM('[1]國發:原住民'!C14,'[1]校務基金分配數'!BK14)</f>
        <v>756000000</v>
      </c>
      <c r="D14" s="22">
        <f t="shared" si="0"/>
        <v>-156970256</v>
      </c>
      <c r="E14" s="23">
        <f t="shared" si="1"/>
        <v>-20.763261375661376</v>
      </c>
    </row>
    <row r="15" spans="1:5" s="24" customFormat="1" ht="14.25" customHeight="1">
      <c r="A15" s="20" t="str">
        <f>'[1]國發'!A15</f>
        <v>保險收入</v>
      </c>
      <c r="B15" s="21">
        <f>SUM('[1]國發:原住民'!B15,'[1]校務基金實際數'!BK15)</f>
        <v>0</v>
      </c>
      <c r="C15" s="21">
        <f>SUM('[1]國發:原住民'!C15,'[1]校務基金分配數'!BK15)</f>
        <v>0</v>
      </c>
      <c r="D15" s="22">
        <f t="shared" si="0"/>
        <v>0</v>
      </c>
      <c r="E15" s="23">
        <f t="shared" si="1"/>
        <v>0</v>
      </c>
    </row>
    <row r="16" spans="1:5" s="24" customFormat="1" ht="14.25" customHeight="1">
      <c r="A16" s="20" t="str">
        <f>'[1]國發'!A16</f>
        <v>其他業務收入</v>
      </c>
      <c r="B16" s="21">
        <f>SUM('[1]國發:原住民'!B16,'[1]校務基金實際數'!BK16)</f>
        <v>40186967479.54</v>
      </c>
      <c r="C16" s="21">
        <f>SUM('[1]國發:原住民'!C16,'[1]校務基金分配數'!BK16)</f>
        <v>38024034000</v>
      </c>
      <c r="D16" s="22">
        <f t="shared" si="0"/>
        <v>2162933479.540001</v>
      </c>
      <c r="E16" s="23">
        <f t="shared" si="1"/>
        <v>5.688332488709643</v>
      </c>
    </row>
    <row r="17" spans="1:5" s="24" customFormat="1" ht="24.75" customHeight="1">
      <c r="A17" s="25" t="str">
        <f>'[1]國發'!A17</f>
        <v>業務成本與費用</v>
      </c>
      <c r="B17" s="16">
        <f>SUM(B18:B29)</f>
        <v>130513918107.62999</v>
      </c>
      <c r="C17" s="16">
        <f>SUM(C18:C29)</f>
        <v>130408902228</v>
      </c>
      <c r="D17" s="17">
        <f t="shared" si="0"/>
        <v>105015879.62998962</v>
      </c>
      <c r="E17" s="18">
        <f t="shared" si="1"/>
        <v>0.08052815247718705</v>
      </c>
    </row>
    <row r="18" spans="1:5" s="24" customFormat="1" ht="14.25" customHeight="1">
      <c r="A18" s="20" t="str">
        <f>'[1]國發'!A18</f>
        <v>勞務成本</v>
      </c>
      <c r="B18" s="21">
        <f>SUM('[1]國發:原住民'!B18,'[1]校務基金實際數'!BK18)</f>
        <v>16256386532.07</v>
      </c>
      <c r="C18" s="21">
        <f>SUM('[1]國發:原住民'!C18,'[1]校務基金分配數'!BK18)</f>
        <v>20436003732</v>
      </c>
      <c r="D18" s="22">
        <f t="shared" si="0"/>
        <v>-4179617199.9300003</v>
      </c>
      <c r="E18" s="23">
        <f t="shared" si="1"/>
        <v>-20.45222370646414</v>
      </c>
    </row>
    <row r="19" spans="1:5" s="24" customFormat="1" ht="14.25" customHeight="1">
      <c r="A19" s="20" t="str">
        <f>'[1]國發'!A19</f>
        <v>銷貨成本</v>
      </c>
      <c r="B19" s="21">
        <f>SUM('[1]國發:原住民'!B19,'[1]校務基金實際數'!BK19)</f>
        <v>11976048787.37</v>
      </c>
      <c r="C19" s="21">
        <f>SUM('[1]國發:原住民'!C19,'[1]校務基金分配數'!BK19)</f>
        <v>14198063000</v>
      </c>
      <c r="D19" s="22">
        <f t="shared" si="0"/>
        <v>-2222014212.629999</v>
      </c>
      <c r="E19" s="23">
        <f t="shared" si="1"/>
        <v>-15.650122221812927</v>
      </c>
    </row>
    <row r="20" spans="1:5" s="24" customFormat="1" ht="14.25" customHeight="1">
      <c r="A20" s="20" t="str">
        <f>'[1]國發'!A20</f>
        <v>教學成本</v>
      </c>
      <c r="B20" s="21">
        <f>SUM('[1]國發:原住民'!B20,'[1]校務基金實際數'!BK20)</f>
        <v>33026077711</v>
      </c>
      <c r="C20" s="21">
        <f>SUM('[1]國發:原住民'!C20,'[1]校務基金分配數'!BK20)</f>
        <v>27308790150</v>
      </c>
      <c r="D20" s="22">
        <f t="shared" si="0"/>
        <v>5717287561</v>
      </c>
      <c r="E20" s="23">
        <f t="shared" si="1"/>
        <v>20.935704326689113</v>
      </c>
    </row>
    <row r="21" spans="1:5" s="24" customFormat="1" ht="14.25" customHeight="1">
      <c r="A21" s="20" t="str">
        <f>'[1]國發'!A21</f>
        <v>出租資產成本</v>
      </c>
      <c r="B21" s="21">
        <f>SUM('[1]國發:原住民'!B21,'[1]校務基金實際數'!BK21)</f>
        <v>1111408814.32</v>
      </c>
      <c r="C21" s="21">
        <f>SUM('[1]國發:原住民'!C21,'[1]校務基金分配數'!BK21)</f>
        <v>1288512000</v>
      </c>
      <c r="D21" s="22">
        <f t="shared" si="0"/>
        <v>-177103185.68000007</v>
      </c>
      <c r="E21" s="23">
        <f t="shared" si="1"/>
        <v>-13.744783570506138</v>
      </c>
    </row>
    <row r="22" spans="1:5" s="24" customFormat="1" ht="14.25" customHeight="1">
      <c r="A22" s="20" t="str">
        <f>'[1]國發'!A22</f>
        <v>投融資業務成本</v>
      </c>
      <c r="B22" s="21">
        <f>SUM('[1]國發:原住民'!B22,'[1]校務基金實際數'!BK22)</f>
        <v>2095626419</v>
      </c>
      <c r="C22" s="21">
        <f>SUM('[1]國發:原住民'!C22,'[1]校務基金分配數'!BK22)</f>
        <v>1311517000</v>
      </c>
      <c r="D22" s="22">
        <f t="shared" si="0"/>
        <v>784109419</v>
      </c>
      <c r="E22" s="23">
        <f t="shared" si="1"/>
        <v>59.78644722104251</v>
      </c>
    </row>
    <row r="23" spans="1:5" s="24" customFormat="1" ht="14.25" customHeight="1">
      <c r="A23" s="20" t="str">
        <f>'[1]國發'!A23</f>
        <v>醫療成本</v>
      </c>
      <c r="B23" s="21">
        <f>SUM('[1]國發:原住民'!B23,'[1]校務基金實際數'!BK23)</f>
        <v>43607460991.520004</v>
      </c>
      <c r="C23" s="21">
        <f>SUM('[1]國發:原住民'!C23,'[1]校務基金分配數'!BK23)</f>
        <v>42568979000</v>
      </c>
      <c r="D23" s="22">
        <f t="shared" si="0"/>
        <v>1038481991.5200043</v>
      </c>
      <c r="E23" s="23">
        <f t="shared" si="1"/>
        <v>2.439527599475675</v>
      </c>
    </row>
    <row r="24" spans="1:5" s="24" customFormat="1" ht="14.25" customHeight="1">
      <c r="A24" s="20" t="str">
        <f>'[1]國發'!A24</f>
        <v>保險成本</v>
      </c>
      <c r="B24" s="21">
        <f>SUM('[1]國發:原住民'!B24,'[1]校務基金實際數'!BK24)</f>
        <v>0</v>
      </c>
      <c r="C24" s="21">
        <f>SUM('[1]國發:原住民'!C24,'[1]校務基金分配數'!BK24)</f>
        <v>0</v>
      </c>
      <c r="D24" s="22">
        <f t="shared" si="0"/>
        <v>0</v>
      </c>
      <c r="E24" s="23">
        <f t="shared" si="1"/>
        <v>0</v>
      </c>
    </row>
    <row r="25" spans="1:5" s="24" customFormat="1" ht="14.25" customHeight="1">
      <c r="A25" s="20" t="str">
        <f>'[1]國發'!A25</f>
        <v>其他業務成本</v>
      </c>
      <c r="B25" s="21">
        <f>SUM('[1]國發:原住民'!B25,'[1]校務基金實際數'!BK25)</f>
        <v>1727243339</v>
      </c>
      <c r="C25" s="21">
        <f>SUM('[1]國發:原住民'!C25,'[1]校務基金分配數'!BK25)</f>
        <v>1693001000</v>
      </c>
      <c r="D25" s="22">
        <f t="shared" si="0"/>
        <v>34242339</v>
      </c>
      <c r="E25" s="23">
        <f t="shared" si="1"/>
        <v>2.022582325704474</v>
      </c>
    </row>
    <row r="26" spans="1:5" s="24" customFormat="1" ht="14.25" customHeight="1">
      <c r="A26" s="20" t="str">
        <f>'[1]國發'!A26</f>
        <v>行銷及業務費用</v>
      </c>
      <c r="B26" s="21">
        <f>SUM('[1]國發:原住民'!B26,'[1]校務基金實際數'!BK26)</f>
        <v>2307760923.25</v>
      </c>
      <c r="C26" s="21">
        <f>SUM('[1]國發:原住民'!C26,'[1]校務基金分配數'!BK26)</f>
        <v>2502482000</v>
      </c>
      <c r="D26" s="22">
        <f t="shared" si="0"/>
        <v>-194721076.75</v>
      </c>
      <c r="E26" s="23">
        <f t="shared" si="1"/>
        <v>-7.781117976073354</v>
      </c>
    </row>
    <row r="27" spans="1:5" s="24" customFormat="1" ht="14.25" customHeight="1">
      <c r="A27" s="20" t="str">
        <f>'[1]國發'!A27</f>
        <v>管理及總務費用</v>
      </c>
      <c r="B27" s="21">
        <f>SUM('[1]國發:原住民'!B27,'[1]校務基金實際數'!BK27)</f>
        <v>14022912925.029999</v>
      </c>
      <c r="C27" s="21">
        <f>SUM('[1]國發:原住民'!C27,'[1]校務基金分配數'!BK27)</f>
        <v>13933034338</v>
      </c>
      <c r="D27" s="22">
        <f t="shared" si="0"/>
        <v>89878587.02999878</v>
      </c>
      <c r="E27" s="23">
        <f t="shared" si="1"/>
        <v>0.6450754720733739</v>
      </c>
    </row>
    <row r="28" spans="1:5" s="24" customFormat="1" ht="14.25" customHeight="1">
      <c r="A28" s="20" t="str">
        <f>'[1]國發'!A28</f>
        <v>研究發展及訓練費用</v>
      </c>
      <c r="B28" s="21">
        <f>SUM('[1]國發:原住民'!B28,'[1]校務基金實際數'!BK28)</f>
        <v>2419879941.4300003</v>
      </c>
      <c r="C28" s="21">
        <f>SUM('[1]國發:原住民'!C28,'[1]校務基金分配數'!BK28)</f>
        <v>2634194000</v>
      </c>
      <c r="D28" s="22">
        <f t="shared" si="0"/>
        <v>-214314058.5699997</v>
      </c>
      <c r="E28" s="23">
        <f t="shared" si="1"/>
        <v>-8.135849469325331</v>
      </c>
    </row>
    <row r="29" spans="1:5" s="24" customFormat="1" ht="14.25" customHeight="1">
      <c r="A29" s="20" t="str">
        <f>'[1]國發'!A29</f>
        <v>其他業務費用</v>
      </c>
      <c r="B29" s="21">
        <f>SUM('[1]國發:原住民'!B29,'[1]校務基金實際數'!BK29)</f>
        <v>1963111723.6399999</v>
      </c>
      <c r="C29" s="21">
        <f>SUM('[1]國發:原住民'!C29,'[1]校務基金分配數'!BK29)</f>
        <v>2534326008</v>
      </c>
      <c r="D29" s="22">
        <f t="shared" si="0"/>
        <v>-571214284.3600001</v>
      </c>
      <c r="E29" s="23">
        <f t="shared" si="1"/>
        <v>-22.539100437626104</v>
      </c>
    </row>
    <row r="30" spans="1:5" s="24" customFormat="1" ht="24.75" customHeight="1">
      <c r="A30" s="25" t="str">
        <f>'[1]國發'!A30</f>
        <v>業務賸餘（短絀 ─）</v>
      </c>
      <c r="B30" s="16">
        <f>B7-B17</f>
        <v>22749259038.90001</v>
      </c>
      <c r="C30" s="16">
        <f>C7-C17</f>
        <v>21697083772</v>
      </c>
      <c r="D30" s="17">
        <f t="shared" si="0"/>
        <v>1052175266.9000092</v>
      </c>
      <c r="E30" s="18">
        <f t="shared" si="1"/>
        <v>4.849385649963878</v>
      </c>
    </row>
    <row r="31" spans="1:5" s="24" customFormat="1" ht="21.75" customHeight="1">
      <c r="A31" s="25" t="str">
        <f>'[1]國發'!A31</f>
        <v>業務外收入</v>
      </c>
      <c r="B31" s="16">
        <f>SUM(B32:B33)</f>
        <v>5900322888.030001</v>
      </c>
      <c r="C31" s="16">
        <f>SUM(C32:C33)</f>
        <v>4024446000</v>
      </c>
      <c r="D31" s="17">
        <f t="shared" si="0"/>
        <v>1875876888.0300007</v>
      </c>
      <c r="E31" s="18">
        <f t="shared" si="1"/>
        <v>46.61205264103433</v>
      </c>
    </row>
    <row r="32" spans="1:5" s="24" customFormat="1" ht="14.25" customHeight="1">
      <c r="A32" s="20" t="str">
        <f>'[1]國發'!A32</f>
        <v>財務收入</v>
      </c>
      <c r="B32" s="21">
        <f>SUM('[1]國發:原住民'!B32,'[1]校務基金實際數'!BK32)</f>
        <v>1670284918</v>
      </c>
      <c r="C32" s="21">
        <f>SUM('[1]國發:原住民'!C32,'[1]校務基金分配數'!BK32)</f>
        <v>1256226000</v>
      </c>
      <c r="D32" s="22">
        <f t="shared" si="0"/>
        <v>414058918</v>
      </c>
      <c r="E32" s="23">
        <f t="shared" si="1"/>
        <v>32.960543564613374</v>
      </c>
    </row>
    <row r="33" spans="1:5" s="24" customFormat="1" ht="14.25" customHeight="1">
      <c r="A33" s="20" t="str">
        <f>'[1]國發'!A33</f>
        <v>其他業務外收入</v>
      </c>
      <c r="B33" s="21">
        <f>SUM('[1]國發:原住民'!B33,'[1]校務基金實際數'!BK33)</f>
        <v>4230037970.03</v>
      </c>
      <c r="C33" s="21">
        <f>SUM('[1]國發:原住民'!C33,'[1]校務基金分配數'!BK33)</f>
        <v>2768220000</v>
      </c>
      <c r="D33" s="22">
        <f t="shared" si="0"/>
        <v>1461817970.0300002</v>
      </c>
      <c r="E33" s="23">
        <f t="shared" si="1"/>
        <v>52.80714574817031</v>
      </c>
    </row>
    <row r="34" spans="1:5" s="24" customFormat="1" ht="24.75" customHeight="1">
      <c r="A34" s="25" t="str">
        <f>'[1]國發'!A34</f>
        <v>業務外費用</v>
      </c>
      <c r="B34" s="16">
        <f>SUM(B35:B36)</f>
        <v>10023348322.95</v>
      </c>
      <c r="C34" s="16">
        <f>SUM(C35:C36)</f>
        <v>8929044000</v>
      </c>
      <c r="D34" s="17">
        <f t="shared" si="0"/>
        <v>1094304322.9500008</v>
      </c>
      <c r="E34" s="18">
        <f t="shared" si="1"/>
        <v>12.255559754773309</v>
      </c>
    </row>
    <row r="35" spans="1:5" s="24" customFormat="1" ht="14.25" customHeight="1">
      <c r="A35" s="20" t="str">
        <f>'[1]國發'!A35</f>
        <v>財務費用</v>
      </c>
      <c r="B35" s="21">
        <f>SUM('[1]國發:原住民'!B35,'[1]校務基金實際數'!BK35)</f>
        <v>7158520975</v>
      </c>
      <c r="C35" s="21">
        <f>SUM('[1]國發:原住民'!C35,'[1]校務基金分配數'!BK35)</f>
        <v>7406119000</v>
      </c>
      <c r="D35" s="22">
        <f t="shared" si="0"/>
        <v>-247598025</v>
      </c>
      <c r="E35" s="23">
        <f t="shared" si="1"/>
        <v>-3.343154829135206</v>
      </c>
    </row>
    <row r="36" spans="1:5" s="24" customFormat="1" ht="14.25" customHeight="1">
      <c r="A36" s="20" t="str">
        <f>'[1]國發'!A36</f>
        <v>其他業務外費用</v>
      </c>
      <c r="B36" s="21">
        <f>SUM('[1]國發:原住民'!B36,'[1]校務基金實際數'!BK36)</f>
        <v>2864827347.95</v>
      </c>
      <c r="C36" s="21">
        <f>SUM('[1]國發:原住民'!C36,'[1]校務基金分配數'!BK36)</f>
        <v>1522925000</v>
      </c>
      <c r="D36" s="22">
        <f t="shared" si="0"/>
        <v>1341902347.9499998</v>
      </c>
      <c r="E36" s="23">
        <f t="shared" si="1"/>
        <v>88.11348871086886</v>
      </c>
    </row>
    <row r="37" spans="1:5" s="24" customFormat="1" ht="24.75" customHeight="1">
      <c r="A37" s="25" t="str">
        <f>'[1]國發'!A37</f>
        <v>業務外賸餘（短絀 ─）</v>
      </c>
      <c r="B37" s="16">
        <f>B31-B34</f>
        <v>-4123025434.92</v>
      </c>
      <c r="C37" s="16">
        <f>C31-C34</f>
        <v>-4904598000</v>
      </c>
      <c r="D37" s="17">
        <f t="shared" si="0"/>
        <v>781572565.0799999</v>
      </c>
      <c r="E37" s="18">
        <f t="shared" si="1"/>
        <v>-15.935507152268135</v>
      </c>
    </row>
    <row r="38" spans="1:5" s="24" customFormat="1" ht="21.75" customHeight="1">
      <c r="A38" s="25" t="str">
        <f>'[1]國發'!A38</f>
        <v>非常賸餘（短絀 ─）</v>
      </c>
      <c r="B38" s="26">
        <f>SUM('[1]國發:原住民'!B38,'[1]校務基金實際數'!BK38)</f>
        <v>0</v>
      </c>
      <c r="C38" s="26">
        <f>SUM('[1]國發:原住民'!C38,'[1]校務基金分配數'!BK38)</f>
        <v>0</v>
      </c>
      <c r="D38" s="17">
        <f t="shared" si="0"/>
        <v>0</v>
      </c>
      <c r="E38" s="18">
        <f t="shared" si="1"/>
        <v>0</v>
      </c>
    </row>
    <row r="39" spans="1:5" s="24" customFormat="1" ht="21.75" customHeight="1">
      <c r="A39" s="27" t="str">
        <f>'[1]國發'!A39</f>
        <v>會計原則變動累積影響數</v>
      </c>
      <c r="B39" s="26">
        <f>SUM('[1]國發:原住民'!B39,'[1]校務基金實際數'!BK39)</f>
        <v>0</v>
      </c>
      <c r="C39" s="26">
        <f>SUM('[1]國發:原住民'!C39,'[1]校務基金分配數'!BK39)</f>
        <v>0</v>
      </c>
      <c r="D39" s="17">
        <f t="shared" si="0"/>
        <v>0</v>
      </c>
      <c r="E39" s="18">
        <f t="shared" si="1"/>
        <v>0</v>
      </c>
    </row>
    <row r="40" spans="1:5" s="24" customFormat="1" ht="10.5" customHeight="1">
      <c r="A40" s="25">
        <f>IF('[1]國發'!A40=0,"",'[1]國發'!A40=0)</f>
      </c>
      <c r="B40" s="16"/>
      <c r="C40" s="16"/>
      <c r="D40" s="17"/>
      <c r="E40" s="18"/>
    </row>
    <row r="41" spans="1:5" s="24" customFormat="1" ht="10.5" customHeight="1">
      <c r="A41" s="28"/>
      <c r="B41" s="16"/>
      <c r="C41" s="16"/>
      <c r="D41" s="17"/>
      <c r="E41" s="18"/>
    </row>
    <row r="42" spans="1:5" s="24" customFormat="1" ht="10.5" customHeight="1">
      <c r="A42" s="25"/>
      <c r="B42" s="16"/>
      <c r="C42" s="16"/>
      <c r="D42" s="17"/>
      <c r="E42" s="18"/>
    </row>
    <row r="43" spans="1:5" s="24" customFormat="1" ht="10.5" customHeight="1">
      <c r="A43" s="25"/>
      <c r="B43" s="16"/>
      <c r="C43" s="16"/>
      <c r="D43" s="17"/>
      <c r="E43" s="18"/>
    </row>
    <row r="44" spans="1:5" s="24" customFormat="1" ht="24.75" customHeight="1" thickBot="1">
      <c r="A44" s="29" t="str">
        <f>'[1]國發'!A44</f>
        <v>本期賸餘（短絀 ─）</v>
      </c>
      <c r="B44" s="30">
        <f>B30+B37+B38+B39</f>
        <v>18626233603.98001</v>
      </c>
      <c r="C44" s="30">
        <f>C30+C37+C38+C39</f>
        <v>16792485772</v>
      </c>
      <c r="D44" s="31">
        <f>B44-C44</f>
        <v>1833747831.980011</v>
      </c>
      <c r="E44" s="32">
        <f>IF(C44=0,0,(D44/C44)*100)</f>
        <v>10.920049937083318</v>
      </c>
    </row>
    <row r="45" s="24" customFormat="1" ht="14.25">
      <c r="A45" s="24" t="s">
        <v>9</v>
      </c>
    </row>
    <row r="46" s="24" customFormat="1" ht="14.25">
      <c r="A46" s="24" t="s">
        <v>10</v>
      </c>
    </row>
    <row r="51" ht="16.5">
      <c r="B51" s="33"/>
    </row>
  </sheetData>
  <sheetProtection/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2008-09-01T03:11:40Z</dcterms:created>
  <dcterms:modified xsi:type="dcterms:W3CDTF">2008-09-01T03:12:27Z</dcterms:modified>
  <cp:category/>
  <cp:version/>
  <cp:contentType/>
  <cp:contentStatus/>
</cp:coreProperties>
</file>